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briarcliff-my.sharepoint.com/personal/sonu_jose_briarcliff_edu/Documents/Desktop/sonujose.tech/Excel/Samples/"/>
    </mc:Choice>
  </mc:AlternateContent>
  <xr:revisionPtr revIDLastSave="65" documentId="14_{A2AAE15D-AB0E-4581-AA04-6CE29DC92B3A}" xr6:coauthVersionLast="47" xr6:coauthVersionMax="47" xr10:uidLastSave="{4699018C-E88F-440E-A013-77F020D8758E}"/>
  <bookViews>
    <workbookView xWindow="-110" yWindow="-110" windowWidth="19420" windowHeight="10420" activeTab="4" xr2:uid="{9DBD4BF8-4337-4BFD-87F8-C62C947E117F}"/>
  </bookViews>
  <sheets>
    <sheet name="1.1 Format" sheetId="6" r:id="rId1"/>
    <sheet name="2.1 Formulas" sheetId="2" r:id="rId2"/>
    <sheet name="2.2 Autofill" sheetId="3" r:id="rId3"/>
    <sheet name="2.3 Functions" sheetId="4" state="hidden" r:id="rId4"/>
    <sheet name="2.3 Budget" sheetId="5" r:id="rId5"/>
    <sheet name="3.1 Budget" sheetId="7" r:id="rId6"/>
    <sheet name="3.2 Compound Int" sheetId="8" r:id="rId7"/>
    <sheet name="3.3 Addition" sheetId="9" r:id="rId8"/>
    <sheet name="3.4 Loan Pmts" sheetId="10" r:id="rId9"/>
    <sheet name="5.1-Football" sheetId="11" r:id="rId10"/>
    <sheet name="5.2 Media" sheetId="12" r:id="rId11"/>
    <sheet name="5.3 Lottery" sheetId="13" r:id="rId12"/>
    <sheet name="5.4 XY" sheetId="14" r:id="rId13"/>
    <sheet name="5.5 Line-Col" sheetId="15" r:id="rId14"/>
    <sheet name="5.6 Sports" sheetId="16" r:id="rId15"/>
    <sheet name="5.7 Bad data" sheetId="17" r:id="rId16"/>
    <sheet name="6.1 Logical Tests" sheetId="18" r:id="rId17"/>
    <sheet name="6.2 Shipping IF" sheetId="19" r:id="rId18"/>
    <sheet name="6.3 Phone Calls" sheetId="20" r:id="rId19"/>
    <sheet name="6.4 Gradebook IF" sheetId="21" r:id="rId20"/>
    <sheet name="6.5 Gradebook AND" sheetId="22" r:id="rId21"/>
    <sheet name="6.6 Gradebook OR" sheetId="23" r:id="rId22"/>
    <sheet name="6.7 IFS" sheetId="24" r:id="rId23"/>
    <sheet name="6.8 IFS" sheetId="25" r:id="rId24"/>
    <sheet name="6.9 Employee Bonus" sheetId="26" r:id="rId25"/>
    <sheet name=" 7.1 Coffee Co " sheetId="27" r:id="rId26"/>
    <sheet name="7.2 HR" sheetId="28" r:id="rId27"/>
    <sheet name="8.1 Bos" sheetId="29" r:id="rId28"/>
    <sheet name="8.2 Chi" sheetId="30" r:id="rId29"/>
    <sheet name="8.3 Atl" sheetId="31" r:id="rId30"/>
    <sheet name="Conditional-Formatting" sheetId="53" r:id="rId31"/>
    <sheet name="9.1 Grades" sheetId="32" r:id="rId32"/>
    <sheet name="9.2 Discount" sheetId="33" r:id="rId33"/>
    <sheet name="9.3 Taxes" sheetId="34" r:id="rId34"/>
    <sheet name="9.4 Page Views" sheetId="35" r:id="rId35"/>
    <sheet name="9.5 Pages" sheetId="36" r:id="rId36"/>
    <sheet name="9.6 Part Price" sheetId="37" r:id="rId37"/>
    <sheet name="9.7 Text Keys" sheetId="38" r:id="rId38"/>
    <sheet name=" 10.1 Advisees" sheetId="58" r:id="rId39"/>
    <sheet name="10.2 Trees" sheetId="59" r:id="rId40"/>
    <sheet name="Dates &amp; Times" sheetId="57" r:id="rId41"/>
    <sheet name="FV-Savings" sheetId="43" r:id="rId42"/>
    <sheet name="PMT-Loan" sheetId="44" r:id="rId43"/>
    <sheet name="PMT-Savings" sheetId="45" r:id="rId44"/>
    <sheet name="PV-Loan" sheetId="46" r:id="rId45"/>
    <sheet name="PV-Savings" sheetId="47" r:id="rId46"/>
    <sheet name="PV-Lottery" sheetId="48" r:id="rId47"/>
    <sheet name="12.1 Finance Template" sheetId="40" r:id="rId48"/>
  </sheets>
  <definedNames>
    <definedName name="_Regression_Int" localSheetId="23" hidden="1">1</definedName>
    <definedName name="_xlnm.Print_Titles" localSheetId="0">'1.1 Format'!$1:$1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1" l="1"/>
  <c r="D15" i="11"/>
  <c r="D16" i="11"/>
  <c r="I4" i="7" l="1"/>
  <c r="I5" i="7"/>
  <c r="I3" i="7"/>
  <c r="E3" i="32" l="1"/>
  <c r="E4" i="32"/>
  <c r="E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2" i="32"/>
  <c r="D3" i="32"/>
  <c r="D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2" i="32"/>
  <c r="C9" i="48"/>
  <c r="C8" i="48"/>
  <c r="C9" i="47"/>
  <c r="C8" i="47"/>
  <c r="C9" i="46" l="1"/>
  <c r="C8" i="46"/>
  <c r="C9" i="45"/>
  <c r="C8" i="45"/>
  <c r="C9" i="44"/>
  <c r="C8" i="44"/>
  <c r="C9" i="43"/>
  <c r="C8" i="43"/>
  <c r="C99" i="40" l="1"/>
  <c r="C98" i="40"/>
  <c r="C89" i="40"/>
  <c r="C88" i="40"/>
  <c r="C79" i="40"/>
  <c r="C78" i="40"/>
  <c r="C69" i="40"/>
  <c r="C68" i="40"/>
  <c r="C59" i="40"/>
  <c r="C58" i="40"/>
  <c r="C49" i="40"/>
  <c r="C48" i="40"/>
  <c r="C39" i="40"/>
  <c r="C38" i="40"/>
  <c r="C29" i="40"/>
  <c r="C28" i="40"/>
  <c r="C19" i="40"/>
  <c r="C18" i="40"/>
  <c r="C9" i="40"/>
  <c r="C8" i="40"/>
  <c r="E35" i="20" l="1"/>
  <c r="E34" i="20"/>
  <c r="E33" i="20"/>
  <c r="E32" i="20"/>
  <c r="E31" i="20"/>
  <c r="E30" i="20"/>
  <c r="E29" i="20"/>
  <c r="E28" i="20"/>
  <c r="E24" i="20"/>
  <c r="E23" i="20"/>
  <c r="E22" i="20"/>
  <c r="E21" i="20"/>
  <c r="E20" i="20"/>
  <c r="E19" i="20"/>
  <c r="E18" i="20"/>
  <c r="E17" i="20"/>
  <c r="D13" i="20"/>
  <c r="D12" i="20"/>
  <c r="D11" i="20"/>
  <c r="D10" i="20"/>
  <c r="D6" i="20"/>
  <c r="D5" i="20"/>
  <c r="D4" i="20"/>
  <c r="D3" i="20"/>
  <c r="D13" i="11" l="1"/>
  <c r="D12" i="11"/>
  <c r="D11" i="11"/>
  <c r="D10" i="11"/>
  <c r="D9" i="11"/>
  <c r="D8" i="11"/>
  <c r="D7" i="11"/>
  <c r="D6" i="11"/>
  <c r="D5" i="11"/>
  <c r="D4" i="11"/>
  <c r="D3" i="11"/>
  <c r="E6" i="7" l="1"/>
  <c r="D6" i="7"/>
  <c r="C6" i="7"/>
  <c r="B6" i="7"/>
  <c r="H5" i="7"/>
  <c r="G5" i="7"/>
  <c r="F5" i="7"/>
  <c r="E5" i="7"/>
  <c r="H4" i="7"/>
  <c r="G4" i="7"/>
  <c r="F4" i="7"/>
  <c r="E4" i="7"/>
  <c r="H3" i="7"/>
  <c r="G3" i="7"/>
  <c r="F3" i="7"/>
  <c r="E3" i="7"/>
  <c r="H6" i="7" l="1"/>
  <c r="I6" i="7"/>
  <c r="F6" i="7"/>
  <c r="G6" i="7"/>
  <c r="D5" i="6"/>
  <c r="C5" i="6"/>
  <c r="B5" i="6"/>
  <c r="E4" i="6"/>
  <c r="E3" i="6"/>
  <c r="E2" i="6"/>
  <c r="F4" i="4"/>
  <c r="F3" i="4"/>
  <c r="F2" i="4"/>
  <c r="E5" i="6" l="1"/>
  <c r="F5" i="6" s="1"/>
  <c r="F4" i="6"/>
  <c r="F3" i="6"/>
  <c r="F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Kleen</author>
  </authors>
  <commentList>
    <comment ref="C1" authorId="0" shapeId="0" xr:uid="{274C3A9F-71DE-42AE-956E-52D52E60B33E}">
      <text>
        <r>
          <rPr>
            <sz val="8"/>
            <color indexed="81"/>
            <rFont val="Tahoma"/>
            <family val="2"/>
          </rPr>
          <t>Use nested if statements to compute the taxes.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Kleen</author>
  </authors>
  <commentList>
    <comment ref="E1" authorId="0" shapeId="0" xr:uid="{924B0315-08F0-4F51-9505-32B2DAD02B98}">
      <text>
        <r>
          <rPr>
            <sz val="8"/>
            <color indexed="81"/>
            <rFont val="Tahoma"/>
            <family val="2"/>
          </rPr>
          <t>Calculate the bonus using the IF function.</t>
        </r>
      </text>
    </comment>
  </commentList>
</comments>
</file>

<file path=xl/sharedStrings.xml><?xml version="1.0" encoding="utf-8"?>
<sst xmlns="http://schemas.openxmlformats.org/spreadsheetml/2006/main" count="1453" uniqueCount="566">
  <si>
    <t>Arithmetic operators: +, -, *, /, ^</t>
  </si>
  <si>
    <t>2+2</t>
  </si>
  <si>
    <t>Sum of Column A:</t>
  </si>
  <si>
    <t>Sum of Column B:</t>
  </si>
  <si>
    <t>Sum of A and B:</t>
  </si>
  <si>
    <t>Jan</t>
  </si>
  <si>
    <t>Feb</t>
  </si>
  <si>
    <t>Mar</t>
  </si>
  <si>
    <t>Total</t>
  </si>
  <si>
    <t>Highest</t>
  </si>
  <si>
    <t>Lowest</t>
  </si>
  <si>
    <t>Average</t>
  </si>
  <si>
    <t>Count</t>
  </si>
  <si>
    <t>Food</t>
  </si>
  <si>
    <t>Rent</t>
  </si>
  <si>
    <t>Misc</t>
  </si>
  <si>
    <t>Percent of Budget</t>
  </si>
  <si>
    <t>Budget</t>
  </si>
  <si>
    <t>Percent</t>
  </si>
  <si>
    <t>Beginning Balance</t>
  </si>
  <si>
    <t>Annual Interest Rate</t>
  </si>
  <si>
    <t>Year</t>
  </si>
  <si>
    <t>Interest</t>
  </si>
  <si>
    <t>Ending
 Balance</t>
  </si>
  <si>
    <t>Addition Table</t>
  </si>
  <si>
    <t>+</t>
  </si>
  <si>
    <r>
      <rPr>
        <b/>
        <sz val="11"/>
        <color rgb="FFFF0000"/>
        <rFont val="Calibri"/>
        <family val="2"/>
        <scheme val="minor"/>
      </rPr>
      <t>A</t>
    </r>
    <r>
      <rPr>
        <sz val="11"/>
        <color theme="1"/>
        <rFont val="Calibri"/>
        <family val="2"/>
        <scheme val="minor"/>
      </rPr>
      <t>3+B</t>
    </r>
    <r>
      <rPr>
        <b/>
        <sz val="11"/>
        <color rgb="FFFF0000"/>
        <rFont val="Calibri"/>
        <family val="2"/>
        <scheme val="minor"/>
      </rPr>
      <t>2</t>
    </r>
  </si>
  <si>
    <r>
      <rPr>
        <b/>
        <sz val="11"/>
        <color rgb="FFFF0000"/>
        <rFont val="Calibri"/>
        <family val="2"/>
        <scheme val="minor"/>
      </rPr>
      <t>A</t>
    </r>
    <r>
      <rPr>
        <sz val="11"/>
        <color theme="1"/>
        <rFont val="Calibri"/>
        <family val="2"/>
        <scheme val="minor"/>
      </rPr>
      <t>3+C</t>
    </r>
    <r>
      <rPr>
        <b/>
        <sz val="11"/>
        <color rgb="FFFF0000"/>
        <rFont val="Calibri"/>
        <family val="2"/>
        <scheme val="minor"/>
      </rPr>
      <t>2</t>
    </r>
  </si>
  <si>
    <r>
      <rPr>
        <b/>
        <sz val="11"/>
        <color rgb="FFFF0000"/>
        <rFont val="Calibri"/>
        <family val="2"/>
        <scheme val="minor"/>
      </rPr>
      <t>A</t>
    </r>
    <r>
      <rPr>
        <sz val="11"/>
        <color theme="1"/>
        <rFont val="Calibri"/>
        <family val="2"/>
        <scheme val="minor"/>
      </rPr>
      <t>3+D</t>
    </r>
    <r>
      <rPr>
        <b/>
        <sz val="11"/>
        <color rgb="FFFF0000"/>
        <rFont val="Calibri"/>
        <family val="2"/>
        <scheme val="minor"/>
      </rPr>
      <t>2</t>
    </r>
  </si>
  <si>
    <r>
      <rPr>
        <b/>
        <sz val="11"/>
        <color rgb="FFFF0000"/>
        <rFont val="Calibri"/>
        <family val="2"/>
        <scheme val="minor"/>
      </rPr>
      <t>A</t>
    </r>
    <r>
      <rPr>
        <sz val="11"/>
        <color theme="1"/>
        <rFont val="Calibri"/>
        <family val="2"/>
        <scheme val="minor"/>
      </rPr>
      <t>3+E</t>
    </r>
    <r>
      <rPr>
        <b/>
        <sz val="11"/>
        <color rgb="FFFF0000"/>
        <rFont val="Calibri"/>
        <family val="2"/>
        <scheme val="minor"/>
      </rPr>
      <t>2</t>
    </r>
  </si>
  <si>
    <r>
      <rPr>
        <b/>
        <sz val="11"/>
        <color rgb="FFFF0000"/>
        <rFont val="Calibri"/>
        <family val="2"/>
        <scheme val="minor"/>
      </rPr>
      <t>A</t>
    </r>
    <r>
      <rPr>
        <sz val="11"/>
        <color theme="1"/>
        <rFont val="Calibri"/>
        <family val="2"/>
        <scheme val="minor"/>
      </rPr>
      <t>4+B</t>
    </r>
    <r>
      <rPr>
        <b/>
        <sz val="11"/>
        <color rgb="FFFF0000"/>
        <rFont val="Calibri"/>
        <family val="2"/>
        <scheme val="minor"/>
      </rPr>
      <t>2</t>
    </r>
  </si>
  <si>
    <r>
      <rPr>
        <b/>
        <sz val="11"/>
        <color rgb="FFFF0000"/>
        <rFont val="Calibri"/>
        <family val="2"/>
        <scheme val="minor"/>
      </rPr>
      <t>A</t>
    </r>
    <r>
      <rPr>
        <sz val="11"/>
        <color theme="1"/>
        <rFont val="Calibri"/>
        <family val="2"/>
        <scheme val="minor"/>
      </rPr>
      <t>4+C</t>
    </r>
    <r>
      <rPr>
        <b/>
        <sz val="11"/>
        <color rgb="FFFF0000"/>
        <rFont val="Calibri"/>
        <family val="2"/>
        <scheme val="minor"/>
      </rPr>
      <t>2</t>
    </r>
  </si>
  <si>
    <r>
      <rPr>
        <b/>
        <sz val="11"/>
        <color rgb="FFFF0000"/>
        <rFont val="Calibri"/>
        <family val="2"/>
        <scheme val="minor"/>
      </rPr>
      <t>A</t>
    </r>
    <r>
      <rPr>
        <sz val="11"/>
        <color theme="1"/>
        <rFont val="Calibri"/>
        <family val="2"/>
        <scheme val="minor"/>
      </rPr>
      <t>4+D</t>
    </r>
    <r>
      <rPr>
        <b/>
        <sz val="11"/>
        <color rgb="FFFF0000"/>
        <rFont val="Calibri"/>
        <family val="2"/>
        <scheme val="minor"/>
      </rPr>
      <t>2</t>
    </r>
  </si>
  <si>
    <r>
      <rPr>
        <b/>
        <sz val="11"/>
        <color rgb="FFFF0000"/>
        <rFont val="Calibri"/>
        <family val="2"/>
        <scheme val="minor"/>
      </rPr>
      <t>A</t>
    </r>
    <r>
      <rPr>
        <sz val="11"/>
        <color theme="1"/>
        <rFont val="Calibri"/>
        <family val="2"/>
        <scheme val="minor"/>
      </rPr>
      <t>4+E</t>
    </r>
    <r>
      <rPr>
        <b/>
        <sz val="11"/>
        <color rgb="FFFF0000"/>
        <rFont val="Calibri"/>
        <family val="2"/>
        <scheme val="minor"/>
      </rPr>
      <t>2</t>
    </r>
  </si>
  <si>
    <r>
      <rPr>
        <b/>
        <sz val="11"/>
        <color rgb="FFFF0000"/>
        <rFont val="Calibri"/>
        <family val="2"/>
        <scheme val="minor"/>
      </rPr>
      <t>A</t>
    </r>
    <r>
      <rPr>
        <sz val="11"/>
        <color theme="1"/>
        <rFont val="Calibri"/>
        <family val="2"/>
        <scheme val="minor"/>
      </rPr>
      <t>5+B</t>
    </r>
    <r>
      <rPr>
        <b/>
        <sz val="11"/>
        <color rgb="FFFF0000"/>
        <rFont val="Calibri"/>
        <family val="2"/>
        <scheme val="minor"/>
      </rPr>
      <t>2</t>
    </r>
  </si>
  <si>
    <r>
      <rPr>
        <b/>
        <sz val="11"/>
        <color rgb="FFFF0000"/>
        <rFont val="Calibri"/>
        <family val="2"/>
        <scheme val="minor"/>
      </rPr>
      <t>A</t>
    </r>
    <r>
      <rPr>
        <sz val="11"/>
        <color theme="1"/>
        <rFont val="Calibri"/>
        <family val="2"/>
        <scheme val="minor"/>
      </rPr>
      <t>5+C</t>
    </r>
    <r>
      <rPr>
        <b/>
        <sz val="11"/>
        <color rgb="FFFF0000"/>
        <rFont val="Calibri"/>
        <family val="2"/>
        <scheme val="minor"/>
      </rPr>
      <t>2</t>
    </r>
  </si>
  <si>
    <r>
      <rPr>
        <b/>
        <sz val="11"/>
        <color rgb="FFFF0000"/>
        <rFont val="Calibri"/>
        <family val="2"/>
        <scheme val="minor"/>
      </rPr>
      <t>A</t>
    </r>
    <r>
      <rPr>
        <sz val="11"/>
        <color theme="1"/>
        <rFont val="Calibri"/>
        <family val="2"/>
        <scheme val="minor"/>
      </rPr>
      <t>5+D</t>
    </r>
    <r>
      <rPr>
        <b/>
        <sz val="11"/>
        <color rgb="FFFF0000"/>
        <rFont val="Calibri"/>
        <family val="2"/>
        <scheme val="minor"/>
      </rPr>
      <t>2</t>
    </r>
  </si>
  <si>
    <r>
      <rPr>
        <b/>
        <sz val="11"/>
        <color rgb="FFFF0000"/>
        <rFont val="Calibri"/>
        <family val="2"/>
        <scheme val="minor"/>
      </rPr>
      <t>A</t>
    </r>
    <r>
      <rPr>
        <sz val="11"/>
        <color theme="1"/>
        <rFont val="Calibri"/>
        <family val="2"/>
        <scheme val="minor"/>
      </rPr>
      <t>5+E</t>
    </r>
    <r>
      <rPr>
        <b/>
        <sz val="11"/>
        <color rgb="FFFF0000"/>
        <rFont val="Calibri"/>
        <family val="2"/>
        <scheme val="minor"/>
      </rPr>
      <t>2</t>
    </r>
  </si>
  <si>
    <r>
      <rPr>
        <b/>
        <sz val="11"/>
        <color rgb="FFFF0000"/>
        <rFont val="Calibri"/>
        <family val="2"/>
        <scheme val="minor"/>
      </rPr>
      <t>A</t>
    </r>
    <r>
      <rPr>
        <sz val="11"/>
        <color theme="1"/>
        <rFont val="Calibri"/>
        <family val="2"/>
        <scheme val="minor"/>
      </rPr>
      <t>6+B</t>
    </r>
    <r>
      <rPr>
        <b/>
        <sz val="11"/>
        <color rgb="FFFF0000"/>
        <rFont val="Calibri"/>
        <family val="2"/>
        <scheme val="minor"/>
      </rPr>
      <t>2</t>
    </r>
  </si>
  <si>
    <r>
      <rPr>
        <b/>
        <sz val="11"/>
        <color rgb="FFFF0000"/>
        <rFont val="Calibri"/>
        <family val="2"/>
        <scheme val="minor"/>
      </rPr>
      <t>A</t>
    </r>
    <r>
      <rPr>
        <sz val="11"/>
        <color theme="1"/>
        <rFont val="Calibri"/>
        <family val="2"/>
        <scheme val="minor"/>
      </rPr>
      <t>6+C</t>
    </r>
    <r>
      <rPr>
        <b/>
        <sz val="11"/>
        <color rgb="FFFF0000"/>
        <rFont val="Calibri"/>
        <family val="2"/>
        <scheme val="minor"/>
      </rPr>
      <t>2</t>
    </r>
  </si>
  <si>
    <r>
      <rPr>
        <b/>
        <sz val="11"/>
        <color rgb="FFFF0000"/>
        <rFont val="Calibri"/>
        <family val="2"/>
        <scheme val="minor"/>
      </rPr>
      <t>A</t>
    </r>
    <r>
      <rPr>
        <sz val="11"/>
        <color theme="1"/>
        <rFont val="Calibri"/>
        <family val="2"/>
        <scheme val="minor"/>
      </rPr>
      <t>6+D</t>
    </r>
    <r>
      <rPr>
        <b/>
        <sz val="11"/>
        <color rgb="FFFF0000"/>
        <rFont val="Calibri"/>
        <family val="2"/>
        <scheme val="minor"/>
      </rPr>
      <t>2</t>
    </r>
  </si>
  <si>
    <r>
      <rPr>
        <b/>
        <sz val="11"/>
        <color rgb="FFFF0000"/>
        <rFont val="Calibri"/>
        <family val="2"/>
        <scheme val="minor"/>
      </rPr>
      <t>A</t>
    </r>
    <r>
      <rPr>
        <sz val="11"/>
        <color theme="1"/>
        <rFont val="Calibri"/>
        <family val="2"/>
        <scheme val="minor"/>
      </rPr>
      <t>6+E</t>
    </r>
    <r>
      <rPr>
        <b/>
        <sz val="11"/>
        <color rgb="FFFF0000"/>
        <rFont val="Calibri"/>
        <family val="2"/>
        <scheme val="minor"/>
      </rPr>
      <t>2</t>
    </r>
  </si>
  <si>
    <t>Loan Amount</t>
  </si>
  <si>
    <t>Years</t>
  </si>
  <si>
    <t>Pct.</t>
  </si>
  <si>
    <t>Iowa</t>
  </si>
  <si>
    <t>Ohio State</t>
  </si>
  <si>
    <t>Penn State</t>
  </si>
  <si>
    <t>Northwestern</t>
  </si>
  <si>
    <t>Wisconsin</t>
  </si>
  <si>
    <t>Michigan State</t>
  </si>
  <si>
    <t>Purdue</t>
  </si>
  <si>
    <t>Minnesota</t>
  </si>
  <si>
    <t>Illinois</t>
  </si>
  <si>
    <t>Michigan</t>
  </si>
  <si>
    <t>Indiana</t>
  </si>
  <si>
    <t>Media Usage by Consumers: 1984 to 1996</t>
  </si>
  <si>
    <t>Network TV</t>
  </si>
  <si>
    <t>Cable TV</t>
  </si>
  <si>
    <t>Newspapers</t>
  </si>
  <si>
    <t>Magazines</t>
  </si>
  <si>
    <t>Books</t>
  </si>
  <si>
    <t>Movies</t>
  </si>
  <si>
    <t>Hours per person per year</t>
  </si>
  <si>
    <t>Education</t>
  </si>
  <si>
    <t>General Fund</t>
  </si>
  <si>
    <t>Cities</t>
  </si>
  <si>
    <t>Senior citizen programs</t>
  </si>
  <si>
    <t>Other</t>
  </si>
  <si>
    <t>Amount</t>
  </si>
  <si>
    <t>Date</t>
  </si>
  <si>
    <t>High Temp</t>
  </si>
  <si>
    <t>Precip</t>
  </si>
  <si>
    <t>Participation in 10 Most Popular Sports Activities, by Sex</t>
  </si>
  <si>
    <t>Male</t>
  </si>
  <si>
    <t>Female</t>
  </si>
  <si>
    <t>Exercise Walking</t>
  </si>
  <si>
    <t>Swimming</t>
  </si>
  <si>
    <t>Bicycle Riding</t>
  </si>
  <si>
    <t>Camping</t>
  </si>
  <si>
    <t>Bowling</t>
  </si>
  <si>
    <t>Fishing</t>
  </si>
  <si>
    <t>Exercising with Equipment</t>
  </si>
  <si>
    <t>Basketball</t>
  </si>
  <si>
    <t>Aerobics</t>
  </si>
  <si>
    <t>Golf</t>
  </si>
  <si>
    <t>Percent of the population 7 years old and over</t>
  </si>
  <si>
    <t>Bad data</t>
  </si>
  <si>
    <t>clerk 1</t>
  </si>
  <si>
    <t>clerk 2</t>
  </si>
  <si>
    <t>clerk 3</t>
  </si>
  <si>
    <t>clerk 4</t>
  </si>
  <si>
    <t>Good data</t>
  </si>
  <si>
    <t>item 1</t>
  </si>
  <si>
    <t>item 2</t>
  </si>
  <si>
    <t>item 3</t>
  </si>
  <si>
    <t>item 4</t>
  </si>
  <si>
    <t>Is A1 = B1?</t>
  </si>
  <si>
    <t>Is A1 &gt; B1?</t>
  </si>
  <si>
    <t>Is A1 &lt; B1?</t>
  </si>
  <si>
    <t>Is A1 &gt;= B1?</t>
  </si>
  <si>
    <t>Is A1 &lt;= B1?</t>
  </si>
  <si>
    <t>Is A1 &lt;&gt; B1?</t>
  </si>
  <si>
    <t>Order Amount</t>
  </si>
  <si>
    <t>Free Shipping?</t>
  </si>
  <si>
    <t>Shipping Amount</t>
  </si>
  <si>
    <t>Shipping charges table:</t>
  </si>
  <si>
    <t>Free Shipping Minimum</t>
  </si>
  <si>
    <t>Shipping charge if minimum not met</t>
  </si>
  <si>
    <t>Your friend SAYS:</t>
  </si>
  <si>
    <t>Your friend DOES:</t>
  </si>
  <si>
    <t>I will call tonight
 AND
I will call tomorrow</t>
  </si>
  <si>
    <t>Calls Tonight</t>
  </si>
  <si>
    <t>Calls Tomorrow</t>
  </si>
  <si>
    <t>Was your friend telling the truth?</t>
  </si>
  <si>
    <t>I will call tonight
 OR
I will call tomorrow</t>
  </si>
  <si>
    <t>I'll call tonight AND tomorrow AND tomorrow night</t>
  </si>
  <si>
    <t>Calls tonight</t>
  </si>
  <si>
    <t>Calls tomorrow</t>
  </si>
  <si>
    <t>Calls tomorrow night</t>
  </si>
  <si>
    <t>I'll call tonight OR tomorrow OR tomorrow night</t>
  </si>
  <si>
    <t>Student Name</t>
  </si>
  <si>
    <t>Score</t>
  </si>
  <si>
    <t>Grade</t>
  </si>
  <si>
    <t>Required to Pass</t>
  </si>
  <si>
    <t>George Washington</t>
  </si>
  <si>
    <t>John Adams</t>
  </si>
  <si>
    <t>Thomas Jefferson</t>
  </si>
  <si>
    <t>James Madison</t>
  </si>
  <si>
    <t>James Monroe</t>
  </si>
  <si>
    <t>John Q. Adams</t>
  </si>
  <si>
    <t>Andrew Jackson</t>
  </si>
  <si>
    <t>Martin Van Buren</t>
  </si>
  <si>
    <t>Min HW</t>
  </si>
  <si>
    <t>Min Test</t>
  </si>
  <si>
    <t>Homework</t>
  </si>
  <si>
    <t>Final Test</t>
  </si>
  <si>
    <t>Passed HW?</t>
  </si>
  <si>
    <t>Passed Test?</t>
  </si>
  <si>
    <t>Passed Both?</t>
  </si>
  <si>
    <t>Failed HW?</t>
  </si>
  <si>
    <t>Failed Test?</t>
  </si>
  <si>
    <t>Failed Either?</t>
  </si>
  <si>
    <t>First Name</t>
  </si>
  <si>
    <t>Last Name</t>
  </si>
  <si>
    <t>ID</t>
  </si>
  <si>
    <t>George</t>
  </si>
  <si>
    <t>Washington</t>
  </si>
  <si>
    <t>John</t>
  </si>
  <si>
    <t>Adams</t>
  </si>
  <si>
    <t>Thomas</t>
  </si>
  <si>
    <t>Jefferson</t>
  </si>
  <si>
    <t xml:space="preserve">James </t>
  </si>
  <si>
    <t>Madison</t>
  </si>
  <si>
    <t>James</t>
  </si>
  <si>
    <t>Monroe</t>
  </si>
  <si>
    <t>John Q.</t>
  </si>
  <si>
    <t>Andrew</t>
  </si>
  <si>
    <t>Jackson</t>
  </si>
  <si>
    <t>Martin</t>
  </si>
  <si>
    <t>Van Buren</t>
  </si>
  <si>
    <t>William</t>
  </si>
  <si>
    <t>Harrison</t>
  </si>
  <si>
    <t>Tyler</t>
  </si>
  <si>
    <t>Zachary</t>
  </si>
  <si>
    <t>Taylor</t>
  </si>
  <si>
    <t>Polk</t>
  </si>
  <si>
    <t>Millard</t>
  </si>
  <si>
    <t>Fillmore</t>
  </si>
  <si>
    <t>Pierce</t>
  </si>
  <si>
    <t>Buchanan</t>
  </si>
  <si>
    <t>Abraham</t>
  </si>
  <si>
    <t>Lincoln</t>
  </si>
  <si>
    <t>Johnson</t>
  </si>
  <si>
    <t>Ulysses</t>
  </si>
  <si>
    <t>Grant</t>
  </si>
  <si>
    <t>Rutherford</t>
  </si>
  <si>
    <t>Hayes</t>
  </si>
  <si>
    <t>Garfield</t>
  </si>
  <si>
    <t>Chester</t>
  </si>
  <si>
    <t>Arthur</t>
  </si>
  <si>
    <t>Grover</t>
  </si>
  <si>
    <t>Cleveland</t>
  </si>
  <si>
    <t>Henry</t>
  </si>
  <si>
    <t>McKinley</t>
  </si>
  <si>
    <t>Theodore</t>
  </si>
  <si>
    <t>Roosevelt</t>
  </si>
  <si>
    <t>Taft</t>
  </si>
  <si>
    <t>Woodrow</t>
  </si>
  <si>
    <t>Wilson</t>
  </si>
  <si>
    <t>Warren</t>
  </si>
  <si>
    <t>Harding</t>
  </si>
  <si>
    <t>Calvin</t>
  </si>
  <si>
    <t>Coolidge</t>
  </si>
  <si>
    <t>Herbert</t>
  </si>
  <si>
    <t>Hoover</t>
  </si>
  <si>
    <t>Franklin</t>
  </si>
  <si>
    <t>Harry</t>
  </si>
  <si>
    <t>Truman</t>
  </si>
  <si>
    <t>Dwight</t>
  </si>
  <si>
    <t>Eisenhower</t>
  </si>
  <si>
    <t>Kennedy</t>
  </si>
  <si>
    <t>Lyndon</t>
  </si>
  <si>
    <t>Richard</t>
  </si>
  <si>
    <t>Nixon</t>
  </si>
  <si>
    <t>Gerald</t>
  </si>
  <si>
    <t>Ford</t>
  </si>
  <si>
    <t>Carter</t>
  </si>
  <si>
    <t>Ronald</t>
  </si>
  <si>
    <t>Reagan</t>
  </si>
  <si>
    <t>George H.W.</t>
  </si>
  <si>
    <t>Bush</t>
  </si>
  <si>
    <t>Bill</t>
  </si>
  <si>
    <t>Clinton</t>
  </si>
  <si>
    <t>George W.</t>
  </si>
  <si>
    <t>Taxpayer Name</t>
  </si>
  <si>
    <t>Taxable Income</t>
  </si>
  <si>
    <t>Taxes</t>
  </si>
  <si>
    <t>Bill and Hillary Clinton</t>
  </si>
  <si>
    <t>Al and Tipper Gore</t>
  </si>
  <si>
    <t>Mario and Mary Cuomo</t>
  </si>
  <si>
    <t>Edward and Vicki Kennedy</t>
  </si>
  <si>
    <t>Tiny Tim and Miss Vicki</t>
  </si>
  <si>
    <t>George and Barbara Bush</t>
  </si>
  <si>
    <t>Ronald and Nancy Reagan</t>
  </si>
  <si>
    <t>Jimmy and Rosalyn Carter</t>
  </si>
  <si>
    <t>Tax Table:</t>
  </si>
  <si>
    <t>BASE INCOME</t>
  </si>
  <si>
    <t>BASE TAX</t>
  </si>
  <si>
    <t>TAX RATE</t>
  </si>
  <si>
    <t>Employee Name</t>
  </si>
  <si>
    <t>Years of Employment</t>
  </si>
  <si>
    <t>Years of Training</t>
  </si>
  <si>
    <t>Eligible for Bonus?</t>
  </si>
  <si>
    <t>Bonus</t>
  </si>
  <si>
    <t>Larry</t>
  </si>
  <si>
    <t>Moe</t>
  </si>
  <si>
    <t>Curly</t>
  </si>
  <si>
    <t>Peter</t>
  </si>
  <si>
    <t>Paul</t>
  </si>
  <si>
    <t>Mary</t>
  </si>
  <si>
    <t>Sonny</t>
  </si>
  <si>
    <t>Cher</t>
  </si>
  <si>
    <t>Bonus per Year</t>
  </si>
  <si>
    <t>Days</t>
  </si>
  <si>
    <t>Short Days</t>
  </si>
  <si>
    <t>Months</t>
  </si>
  <si>
    <t>Short Months</t>
  </si>
  <si>
    <t>Sequences</t>
  </si>
  <si>
    <t>Labels</t>
  </si>
  <si>
    <t>Qs</t>
  </si>
  <si>
    <t>Boston Office</t>
  </si>
  <si>
    <t>Qtr 1</t>
  </si>
  <si>
    <t>Qtr 2</t>
  </si>
  <si>
    <t>Qtr 3</t>
  </si>
  <si>
    <t>Qtr 4</t>
  </si>
  <si>
    <t>Product 1</t>
  </si>
  <si>
    <t>Product 2</t>
  </si>
  <si>
    <t>Product 3</t>
  </si>
  <si>
    <t>Chicago Office</t>
  </si>
  <si>
    <t>Atlanta Office</t>
  </si>
  <si>
    <t>F</t>
  </si>
  <si>
    <t>D</t>
  </si>
  <si>
    <t>C-</t>
  </si>
  <si>
    <t>C</t>
  </si>
  <si>
    <t>C+</t>
  </si>
  <si>
    <t>B-</t>
  </si>
  <si>
    <t>B</t>
  </si>
  <si>
    <t>B+</t>
  </si>
  <si>
    <t>A-</t>
  </si>
  <si>
    <t>A</t>
  </si>
  <si>
    <t>Discount Table</t>
  </si>
  <si>
    <t>Quantity</t>
  </si>
  <si>
    <t>Discount</t>
  </si>
  <si>
    <t>Name</t>
  </si>
  <si>
    <t>Salary</t>
  </si>
  <si>
    <t>Tax rate</t>
  </si>
  <si>
    <t>Tax table</t>
  </si>
  <si>
    <t>Bready</t>
  </si>
  <si>
    <t>Salary range</t>
  </si>
  <si>
    <t>Percentage</t>
  </si>
  <si>
    <t>Keever</t>
  </si>
  <si>
    <t>Bott</t>
  </si>
  <si>
    <t>Peled</t>
  </si>
  <si>
    <t>Perham</t>
  </si>
  <si>
    <t>Harel</t>
  </si>
  <si>
    <t>Brewer</t>
  </si>
  <si>
    <t>Hassall</t>
  </si>
  <si>
    <t>Phillips</t>
  </si>
  <si>
    <t>September Site Metrics</t>
  </si>
  <si>
    <t>Most Active Pages</t>
  </si>
  <si>
    <t>Page ID</t>
  </si>
  <si>
    <t>Page Views</t>
  </si>
  <si>
    <t xml:space="preserve"> Hit Percentage</t>
  </si>
  <si>
    <t>Page Name</t>
  </si>
  <si>
    <t>Home Page</t>
  </si>
  <si>
    <t>National News 1</t>
  </si>
  <si>
    <t>National News 2</t>
  </si>
  <si>
    <t>National News 3</t>
  </si>
  <si>
    <t>National News 4</t>
  </si>
  <si>
    <t>Comics &amp; Humor</t>
  </si>
  <si>
    <t>International News 1</t>
  </si>
  <si>
    <t>International News 2</t>
  </si>
  <si>
    <t>International News 3</t>
  </si>
  <si>
    <t>International News 4</t>
  </si>
  <si>
    <t>Local News 1</t>
  </si>
  <si>
    <t>Local News 2</t>
  </si>
  <si>
    <t>Local News 3</t>
  </si>
  <si>
    <t>National Sports 1</t>
  </si>
  <si>
    <t>National Sports 2</t>
  </si>
  <si>
    <t>Intl. Sports 1</t>
  </si>
  <si>
    <t>Intl. Sports 2</t>
  </si>
  <si>
    <t>Intl. Sports 3</t>
  </si>
  <si>
    <t>Local Sports 1</t>
  </si>
  <si>
    <t>Local Sports 2</t>
  </si>
  <si>
    <t>Intl Weather</t>
  </si>
  <si>
    <t>National Weather</t>
  </si>
  <si>
    <t>Local Weather</t>
  </si>
  <si>
    <t>Stocks</t>
  </si>
  <si>
    <t>Intl. Business 1</t>
  </si>
  <si>
    <t>Intl. Business 2</t>
  </si>
  <si>
    <t>National Business 1</t>
  </si>
  <si>
    <t>National Business 2</t>
  </si>
  <si>
    <t>Local Business 1</t>
  </si>
  <si>
    <t>Local Business 2</t>
  </si>
  <si>
    <t>Search</t>
  </si>
  <si>
    <t>Movies 1</t>
  </si>
  <si>
    <t>Movies 2</t>
  </si>
  <si>
    <t>Movies 3</t>
  </si>
  <si>
    <t>Arts 1</t>
  </si>
  <si>
    <t>Arts 2</t>
  </si>
  <si>
    <t>Kids 1</t>
  </si>
  <si>
    <t>Kids 2</t>
  </si>
  <si>
    <t>Part Number</t>
  </si>
  <si>
    <t>Part Name</t>
  </si>
  <si>
    <t>Part Price</t>
  </si>
  <si>
    <t>Status</t>
  </si>
  <si>
    <t>A002</t>
  </si>
  <si>
    <t>A001</t>
  </si>
  <si>
    <t>Water Pump</t>
  </si>
  <si>
    <t>In stock</t>
  </si>
  <si>
    <t>Alternator</t>
  </si>
  <si>
    <t>A003</t>
  </si>
  <si>
    <t>Air Filter</t>
  </si>
  <si>
    <t>A004</t>
  </si>
  <si>
    <t>Wheel Bearing</t>
  </si>
  <si>
    <t>A005</t>
  </si>
  <si>
    <t>Muffler</t>
  </si>
  <si>
    <t>A006</t>
  </si>
  <si>
    <t>Oil Pan</t>
  </si>
  <si>
    <t>Out of stock</t>
  </si>
  <si>
    <t>A007</t>
  </si>
  <si>
    <t>Brake Pads</t>
  </si>
  <si>
    <t>A008</t>
  </si>
  <si>
    <t>Brake Rotors</t>
  </si>
  <si>
    <t>A009</t>
  </si>
  <si>
    <t>Headlight</t>
  </si>
  <si>
    <t>A010</t>
  </si>
  <si>
    <t>Brake Cable</t>
  </si>
  <si>
    <t>A011</t>
  </si>
  <si>
    <t>Strut</t>
  </si>
  <si>
    <t>A012</t>
  </si>
  <si>
    <t>Drive Shaft</t>
  </si>
  <si>
    <t>A013</t>
  </si>
  <si>
    <t>CV Boot Kit</t>
  </si>
  <si>
    <t>A014</t>
  </si>
  <si>
    <t>Oil Pump</t>
  </si>
  <si>
    <t>A015</t>
  </si>
  <si>
    <t>Oil Filter</t>
  </si>
  <si>
    <t>A016</t>
  </si>
  <si>
    <t>Fuel Filter</t>
  </si>
  <si>
    <t>A017</t>
  </si>
  <si>
    <t>Tie Rod End</t>
  </si>
  <si>
    <t>A018</t>
  </si>
  <si>
    <t>Ball Joint</t>
  </si>
  <si>
    <t>A019</t>
  </si>
  <si>
    <t>Steering Rack</t>
  </si>
  <si>
    <t>A020</t>
  </si>
  <si>
    <t>Piston</t>
  </si>
  <si>
    <t>A021</t>
  </si>
  <si>
    <t>Piston Rings</t>
  </si>
  <si>
    <t>A022</t>
  </si>
  <si>
    <t>Head Gasket Set</t>
  </si>
  <si>
    <t>A023</t>
  </si>
  <si>
    <t>Fuel Pump</t>
  </si>
  <si>
    <t>A024</t>
  </si>
  <si>
    <t>Tail Light Lens</t>
  </si>
  <si>
    <t>A025</t>
  </si>
  <si>
    <t>Signal Flasher</t>
  </si>
  <si>
    <t>A026</t>
  </si>
  <si>
    <t>Fuses</t>
  </si>
  <si>
    <t>A027</t>
  </si>
  <si>
    <t>Shock</t>
  </si>
  <si>
    <t>A028</t>
  </si>
  <si>
    <t>Speedometer  Cable</t>
  </si>
  <si>
    <t>A029</t>
  </si>
  <si>
    <t>Lug Nut</t>
  </si>
  <si>
    <t>A030</t>
  </si>
  <si>
    <t>Clutch Kit</t>
  </si>
  <si>
    <t>A031</t>
  </si>
  <si>
    <t>Valve Guides</t>
  </si>
  <si>
    <t>A032</t>
  </si>
  <si>
    <t>Valve Seals</t>
  </si>
  <si>
    <t>A033</t>
  </si>
  <si>
    <t>Power Steering Pump</t>
  </si>
  <si>
    <t>A034</t>
  </si>
  <si>
    <t>AC Pump</t>
  </si>
  <si>
    <t>A035</t>
  </si>
  <si>
    <t>Brake Hose</t>
  </si>
  <si>
    <t>A036</t>
  </si>
  <si>
    <t>Radiator</t>
  </si>
  <si>
    <t>A037</t>
  </si>
  <si>
    <t>Radiator Hose</t>
  </si>
  <si>
    <t>A038</t>
  </si>
  <si>
    <t>Traction Bar</t>
  </si>
  <si>
    <t>A039</t>
  </si>
  <si>
    <t>Bumper</t>
  </si>
  <si>
    <t>A040</t>
  </si>
  <si>
    <t>Rear View Mirror</t>
  </si>
  <si>
    <t>A041</t>
  </si>
  <si>
    <t>Fender</t>
  </si>
  <si>
    <t>A042</t>
  </si>
  <si>
    <t>Grill</t>
  </si>
  <si>
    <t>A043</t>
  </si>
  <si>
    <t>Marker Light</t>
  </si>
  <si>
    <t>A044</t>
  </si>
  <si>
    <t>Hub Cap</t>
  </si>
  <si>
    <t>A045</t>
  </si>
  <si>
    <t>Tail Pipe</t>
  </si>
  <si>
    <t>A046</t>
  </si>
  <si>
    <t>Tail Pipe Bracket</t>
  </si>
  <si>
    <t>A047</t>
  </si>
  <si>
    <t>Engine Drain Plug</t>
  </si>
  <si>
    <t>A048</t>
  </si>
  <si>
    <t>A049</t>
  </si>
  <si>
    <t>Oil Pan Gasket</t>
  </si>
  <si>
    <t>A050</t>
  </si>
  <si>
    <t>Fan Belt</t>
  </si>
  <si>
    <t>Phone</t>
  </si>
  <si>
    <t>Adam</t>
  </si>
  <si>
    <t>555-2999</t>
  </si>
  <si>
    <t>Enter Name:</t>
  </si>
  <si>
    <t>Ben</t>
  </si>
  <si>
    <t>555-3434</t>
  </si>
  <si>
    <t>Phone is:</t>
  </si>
  <si>
    <t>555-9999</t>
  </si>
  <si>
    <t>555-9876</t>
  </si>
  <si>
    <t>Hoss</t>
  </si>
  <si>
    <t>555-9222</t>
  </si>
  <si>
    <t>555-4567</t>
  </si>
  <si>
    <t>555-0000</t>
  </si>
  <si>
    <t>Little Joe</t>
  </si>
  <si>
    <t>555-9090</t>
  </si>
  <si>
    <t>555-1234</t>
  </si>
  <si>
    <t>555-6789</t>
  </si>
  <si>
    <t>Ringo</t>
  </si>
  <si>
    <t>555-1111</t>
  </si>
  <si>
    <t>Periods Per Year</t>
  </si>
  <si>
    <t>Starting Balance (PV)</t>
  </si>
  <si>
    <t>Regular Payment (PMT)</t>
  </si>
  <si>
    <t>Ending Balance (FV)</t>
  </si>
  <si>
    <t>Rate Per Period (RATE)</t>
  </si>
  <si>
    <t>Number of Periods (NPER)</t>
  </si>
  <si>
    <t>Type: (0=End, 1=Beginning)</t>
  </si>
  <si>
    <t>Answer:</t>
  </si>
  <si>
    <t>Product</t>
  </si>
  <si>
    <t>Month</t>
  </si>
  <si>
    <t>Region</t>
  </si>
  <si>
    <t>Revenue</t>
  </si>
  <si>
    <t>January</t>
  </si>
  <si>
    <t>North</t>
  </si>
  <si>
    <t>February</t>
  </si>
  <si>
    <t>March</t>
  </si>
  <si>
    <t>April</t>
  </si>
  <si>
    <t>May</t>
  </si>
  <si>
    <t>June</t>
  </si>
  <si>
    <t>East</t>
  </si>
  <si>
    <t>South</t>
  </si>
  <si>
    <t>West</t>
  </si>
  <si>
    <t>Volcano Coffee Company Sales</t>
  </si>
  <si>
    <t>Brazilian Coffee</t>
  </si>
  <si>
    <t>Turkish Coffee</t>
  </si>
  <si>
    <t>French Coffee</t>
  </si>
  <si>
    <t>Dept</t>
  </si>
  <si>
    <t>Age</t>
  </si>
  <si>
    <t>Smith</t>
  </si>
  <si>
    <t>Admin</t>
  </si>
  <si>
    <t>Jones</t>
  </si>
  <si>
    <t>Georgia</t>
  </si>
  <si>
    <t>Mktg</t>
  </si>
  <si>
    <t>Long</t>
  </si>
  <si>
    <t>Prod</t>
  </si>
  <si>
    <t>Edward</t>
  </si>
  <si>
    <t>Williams</t>
  </si>
  <si>
    <t>Alice</t>
  </si>
  <si>
    <t>Allen</t>
  </si>
  <si>
    <t>Joel</t>
  </si>
  <si>
    <t>Clay</t>
  </si>
  <si>
    <t>Kurt</t>
  </si>
  <si>
    <t>Burkes</t>
  </si>
  <si>
    <t>Patricia</t>
  </si>
  <si>
    <t>Andrews</t>
  </si>
  <si>
    <t>Anne</t>
  </si>
  <si>
    <t>Russell</t>
  </si>
  <si>
    <t>Barry</t>
  </si>
  <si>
    <t>Thompson</t>
  </si>
  <si>
    <t>Job Code</t>
  </si>
  <si>
    <t>Current Salary</t>
  </si>
  <si>
    <t>2*3</t>
  </si>
  <si>
    <t>2+3*4</t>
  </si>
  <si>
    <t>(2+3)*4</t>
  </si>
  <si>
    <t>5^2</t>
  </si>
  <si>
    <t>20-10</t>
  </si>
  <si>
    <t>20/10</t>
  </si>
  <si>
    <t>Addition</t>
  </si>
  <si>
    <t>Subtraction</t>
  </si>
  <si>
    <t>Multiplication</t>
  </si>
  <si>
    <t>Division</t>
  </si>
  <si>
    <t>Precedence</t>
  </si>
  <si>
    <t>Exponents</t>
  </si>
  <si>
    <t>Percents</t>
  </si>
  <si>
    <t>100*50%</t>
  </si>
  <si>
    <t>Team</t>
  </si>
  <si>
    <t>W</t>
  </si>
  <si>
    <t>L</t>
  </si>
  <si>
    <t>Nebraska</t>
  </si>
  <si>
    <t>Maryland</t>
  </si>
  <si>
    <t>Rutgers</t>
  </si>
  <si>
    <t>2019 Football Standings</t>
  </si>
  <si>
    <t>Nebraska State Lottery Proceeds Distribution</t>
  </si>
  <si>
    <t>HRM</t>
  </si>
  <si>
    <t>BUAD</t>
  </si>
  <si>
    <t>ACCT</t>
  </si>
  <si>
    <t>BIOL</t>
  </si>
  <si>
    <t>CSCI</t>
  </si>
  <si>
    <t>MATH</t>
  </si>
  <si>
    <t>CHEM</t>
  </si>
  <si>
    <t>HPER</t>
  </si>
  <si>
    <t>Redmond</t>
  </si>
  <si>
    <t>Frangedakis</t>
  </si>
  <si>
    <t>Sorathia</t>
  </si>
  <si>
    <t>Coffin</t>
  </si>
  <si>
    <t>Kleen</t>
  </si>
  <si>
    <t>Shaffer</t>
  </si>
  <si>
    <t>Cornelson</t>
  </si>
  <si>
    <t>Kalicki</t>
  </si>
  <si>
    <t>Weber</t>
  </si>
  <si>
    <t>Gunnels</t>
  </si>
  <si>
    <t>Olson</t>
  </si>
  <si>
    <t>FIRST</t>
  </si>
  <si>
    <t>NAME</t>
  </si>
  <si>
    <t>W Bush</t>
  </si>
  <si>
    <t>H W Bush</t>
  </si>
  <si>
    <t>Q Adams</t>
  </si>
  <si>
    <t>ADVISOR</t>
  </si>
  <si>
    <t>CREDITS</t>
  </si>
  <si>
    <t>MAJOR</t>
  </si>
  <si>
    <t>Tree</t>
  </si>
  <si>
    <t>Apple</t>
  </si>
  <si>
    <t>Pear</t>
  </si>
  <si>
    <t>Cherry</t>
  </si>
  <si>
    <t>Height</t>
  </si>
  <si>
    <t>Yield</t>
  </si>
  <si>
    <t>Profit</t>
  </si>
  <si>
    <t>&gt;10</t>
  </si>
  <si>
    <t>&lt;16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</si>
</sst>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000_);_(* \(#,##0.000\);_(* &quot;-&quot;??_);_(@_)"/>
    <numFmt numFmtId="165" formatCode="&quot;$&quot;#,##0.00"/>
    <numFmt numFmtId="166" formatCode="0_)"/>
    <numFmt numFmtId="167" formatCode="&quot;True&quot;;&quot;True&quot;;&quot;False&quot;"/>
    <numFmt numFmtId="168" formatCode="_(* #,##0_);_(* \(#,##0\);_(* &quot;-&quot;??_);_(@_)"/>
    <numFmt numFmtId="169" formatCode="&quot;$&quot;#,##0"/>
    <numFmt numFmtId="170" formatCode="0.0000%"/>
    <numFmt numFmtId="171" formatCode="_(&quot;$&quot;* #,##0_);_(&quot;$&quot;* \(#,##0\);_(&quot;$&quot;* &quot;-&quot;??_);_(@_)"/>
  </numFmts>
  <fonts count="3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0"/>
      <name val="Arial"/>
    </font>
    <font>
      <b/>
      <sz val="10"/>
      <name val="Verdana"/>
      <family val="2"/>
    </font>
    <font>
      <sz val="10"/>
      <name val="Verdana"/>
      <family val="2"/>
    </font>
    <font>
      <sz val="10"/>
      <name val="Arial"/>
      <family val="2"/>
    </font>
    <font>
      <sz val="12"/>
      <name val="Courier"/>
    </font>
    <font>
      <b/>
      <sz val="10"/>
      <color theme="3"/>
      <name val="Verdana"/>
      <family val="2"/>
    </font>
    <font>
      <b/>
      <sz val="10"/>
      <color theme="1"/>
      <name val="Verdana"/>
      <family val="2"/>
    </font>
    <font>
      <sz val="10"/>
      <color theme="1"/>
      <name val="Verdana"/>
      <family val="2"/>
    </font>
    <font>
      <b/>
      <sz val="11"/>
      <color theme="3"/>
      <name val="Verdana"/>
      <family val="2"/>
    </font>
    <font>
      <sz val="8"/>
      <color indexed="81"/>
      <name val="Tahoma"/>
      <family val="2"/>
    </font>
    <font>
      <b/>
      <sz val="10"/>
      <color theme="3"/>
      <name val="Calibri"/>
      <family val="2"/>
      <scheme val="minor"/>
    </font>
    <font>
      <sz val="10"/>
      <color rgb="FF000000"/>
      <name val="Arial Unicode MS"/>
      <family val="2"/>
    </font>
    <font>
      <sz val="12"/>
      <name val="Times New Roman"/>
      <family val="1"/>
    </font>
    <font>
      <sz val="11"/>
      <color theme="1"/>
      <name val="Verdana"/>
      <family val="2"/>
    </font>
    <font>
      <sz val="12"/>
      <name val="Courier"/>
      <family val="3"/>
    </font>
    <font>
      <sz val="11"/>
      <color rgb="FF000000"/>
      <name val="Calibri"/>
      <family val="2"/>
      <scheme val="minor"/>
    </font>
    <font>
      <b/>
      <sz val="11"/>
      <color rgb="FFFFFFFF"/>
      <name val="Calibri"/>
      <family val="2"/>
      <scheme val="minor"/>
    </font>
    <font>
      <b/>
      <sz val="10"/>
      <name val="Arial"/>
      <family val="2"/>
    </font>
    <font>
      <b/>
      <sz val="12"/>
      <color theme="1"/>
      <name val="Calibri"/>
      <family val="2"/>
      <scheme val="minor"/>
    </font>
    <font>
      <b/>
      <sz val="12"/>
      <color theme="0"/>
      <name val="Calibri"/>
      <family val="2"/>
      <scheme val="minor"/>
    </font>
    <font>
      <sz val="11"/>
      <name val="Calibri"/>
      <family val="2"/>
      <scheme val="minor"/>
    </font>
    <font>
      <sz val="11"/>
      <name val="Calibri"/>
      <family val="2"/>
    </font>
    <font>
      <b/>
      <sz val="20"/>
      <color theme="1"/>
      <name val="Calibri"/>
      <family val="2"/>
      <scheme val="minor"/>
    </font>
    <font>
      <b/>
      <sz val="20"/>
      <color rgb="FFFF0000"/>
      <name val="Calibri"/>
      <family val="2"/>
      <scheme val="minor"/>
    </font>
    <font>
      <b/>
      <sz val="24"/>
      <color rgb="FFFF0000"/>
      <name val="Calibri"/>
      <family val="2"/>
      <scheme val="minor"/>
    </font>
    <font>
      <sz val="11"/>
      <color theme="3"/>
      <name val="Calibri"/>
      <family val="2"/>
      <scheme val="minor"/>
    </font>
    <font>
      <sz val="12"/>
      <color theme="1"/>
      <name val="Calibri"/>
      <family val="2"/>
      <scheme val="minor"/>
    </font>
    <font>
      <sz val="10"/>
      <color theme="1"/>
      <name val="Times New Roman"/>
      <family val="1"/>
    </font>
  </fonts>
  <fills count="18">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4" tint="0.79998168889431442"/>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rgb="FFF1FD7B"/>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79646"/>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2" tint="-9.9978637043366805E-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rgb="FFF79646"/>
      </left>
      <right/>
      <top style="medium">
        <color rgb="FFF79646"/>
      </top>
      <bottom/>
      <diagonal/>
    </border>
    <border>
      <left/>
      <right style="medium">
        <color rgb="FFF79646"/>
      </right>
      <top style="medium">
        <color rgb="FFF79646"/>
      </top>
      <bottom/>
      <diagonal/>
    </border>
    <border>
      <left style="medium">
        <color rgb="FFF79646"/>
      </left>
      <right/>
      <top style="medium">
        <color rgb="FFF79646"/>
      </top>
      <bottom style="medium">
        <color rgb="FFF79646"/>
      </bottom>
      <diagonal/>
    </border>
    <border>
      <left/>
      <right style="medium">
        <color rgb="FFF79646"/>
      </right>
      <top style="medium">
        <color rgb="FFF79646"/>
      </top>
      <bottom style="medium">
        <color rgb="FFF79646"/>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diagonal/>
    </border>
    <border>
      <left/>
      <right/>
      <top style="thin">
        <color theme="4"/>
      </top>
      <bottom style="thin">
        <color theme="4"/>
      </bottom>
      <diagonal/>
    </border>
    <border>
      <left/>
      <right/>
      <top style="thin">
        <color theme="4"/>
      </top>
      <bottom style="double">
        <color theme="4"/>
      </bottom>
      <diagonal/>
    </border>
  </borders>
  <cellStyleXfs count="1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0" borderId="0"/>
    <xf numFmtId="43" fontId="12" fillId="0" borderId="0" applyFont="0" applyFill="0" applyBorder="0" applyAlignment="0" applyProtection="0"/>
    <xf numFmtId="9" fontId="12" fillId="0" borderId="0" applyFont="0" applyFill="0" applyBorder="0" applyAlignment="0" applyProtection="0"/>
    <xf numFmtId="5" fontId="13" fillId="0" borderId="0"/>
    <xf numFmtId="44" fontId="12" fillId="0" borderId="0" applyFont="0" applyFill="0" applyBorder="0" applyAlignment="0" applyProtection="0"/>
    <xf numFmtId="0" fontId="17" fillId="0" borderId="3" applyNumberFormat="0" applyFill="0" applyAlignment="0" applyProtection="0"/>
    <xf numFmtId="0" fontId="12" fillId="0" borderId="0"/>
    <xf numFmtId="5" fontId="23" fillId="0" borderId="0"/>
    <xf numFmtId="0" fontId="12" fillId="0" borderId="0"/>
    <xf numFmtId="43" fontId="1" fillId="0" borderId="0" applyFont="0" applyFill="0" applyBorder="0" applyAlignment="0" applyProtection="0"/>
    <xf numFmtId="44" fontId="1" fillId="0" borderId="0" applyFont="0" applyFill="0" applyBorder="0" applyAlignment="0" applyProtection="0"/>
    <xf numFmtId="0" fontId="7" fillId="0" borderId="34" applyNumberFormat="0" applyFill="0" applyAlignment="0" applyProtection="0"/>
  </cellStyleXfs>
  <cellXfs count="233">
    <xf numFmtId="0" fontId="0" fillId="0" borderId="0" xfId="0"/>
    <xf numFmtId="0" fontId="0" fillId="0" borderId="0" xfId="0" applyAlignment="1">
      <alignment horizontal="right"/>
    </xf>
    <xf numFmtId="0" fontId="0" fillId="2" borderId="4" xfId="0" applyFill="1" applyBorder="1"/>
    <xf numFmtId="0" fontId="5" fillId="0" borderId="3" xfId="5" applyAlignment="1">
      <alignment horizontal="right"/>
    </xf>
    <xf numFmtId="0" fontId="5" fillId="0" borderId="0" xfId="6" applyAlignment="1">
      <alignment horizontal="right"/>
    </xf>
    <xf numFmtId="6" fontId="0" fillId="3" borderId="5" xfId="0" applyNumberFormat="1" applyFill="1" applyBorder="1"/>
    <xf numFmtId="10" fontId="0" fillId="3" borderId="6" xfId="0" applyNumberFormat="1" applyFill="1" applyBorder="1"/>
    <xf numFmtId="0" fontId="5" fillId="0" borderId="3" xfId="5" applyAlignment="1">
      <alignment horizontal="center"/>
    </xf>
    <xf numFmtId="0" fontId="5" fillId="0" borderId="3" xfId="5" applyAlignment="1">
      <alignment horizontal="center" wrapText="1"/>
    </xf>
    <xf numFmtId="0" fontId="0" fillId="0" borderId="0" xfId="0" applyAlignment="1">
      <alignment horizontal="center"/>
    </xf>
    <xf numFmtId="44" fontId="0" fillId="0" borderId="0" xfId="0" applyNumberFormat="1"/>
    <xf numFmtId="0" fontId="7" fillId="4" borderId="8" xfId="0" applyFont="1" applyFill="1" applyBorder="1" applyAlignment="1">
      <alignment horizontal="center"/>
    </xf>
    <xf numFmtId="0" fontId="7" fillId="4" borderId="9"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7" fillId="4" borderId="16" xfId="0" applyFont="1" applyFill="1" applyBorder="1" applyAlignment="1">
      <alignment horizontal="center"/>
    </xf>
    <xf numFmtId="0" fontId="0" fillId="0" borderId="16" xfId="0" applyBorder="1" applyAlignment="1">
      <alignment horizontal="center"/>
    </xf>
    <xf numFmtId="0" fontId="0" fillId="0" borderId="7" xfId="0" applyBorder="1" applyAlignment="1">
      <alignment horizontal="center"/>
    </xf>
    <xf numFmtId="0" fontId="0" fillId="0" borderId="17" xfId="0" applyBorder="1" applyAlignment="1">
      <alignment horizontal="center"/>
    </xf>
    <xf numFmtId="0" fontId="7" fillId="0" borderId="0" xfId="0" applyFont="1" applyAlignment="1">
      <alignment horizontal="right"/>
    </xf>
    <xf numFmtId="0" fontId="0" fillId="3" borderId="8" xfId="0" applyFill="1" applyBorder="1"/>
    <xf numFmtId="0" fontId="0" fillId="0" borderId="8" xfId="0" applyBorder="1"/>
    <xf numFmtId="0" fontId="7" fillId="0" borderId="13" xfId="0" applyFont="1" applyBorder="1" applyAlignment="1">
      <alignment horizontal="center"/>
    </xf>
    <xf numFmtId="0" fontId="7" fillId="0" borderId="14" xfId="0" applyFont="1" applyBorder="1" applyAlignment="1">
      <alignment horizontal="center"/>
    </xf>
    <xf numFmtId="10" fontId="7" fillId="0" borderId="11" xfId="0" applyNumberFormat="1" applyFont="1" applyBorder="1"/>
    <xf numFmtId="0" fontId="0" fillId="0" borderId="12" xfId="0" applyBorder="1"/>
    <xf numFmtId="0" fontId="0" fillId="0" borderId="13" xfId="0" applyBorder="1"/>
    <xf numFmtId="0" fontId="0" fillId="0" borderId="14" xfId="0" applyBorder="1"/>
    <xf numFmtId="0" fontId="0" fillId="0" borderId="11" xfId="0" applyBorder="1"/>
    <xf numFmtId="0" fontId="0" fillId="0" borderId="15" xfId="0" applyBorder="1"/>
    <xf numFmtId="10" fontId="7" fillId="0" borderId="16" xfId="0" applyNumberFormat="1" applyFont="1" applyBorder="1"/>
    <xf numFmtId="0" fontId="0" fillId="0" borderId="16" xfId="0" applyBorder="1"/>
    <xf numFmtId="0" fontId="0" fillId="0" borderId="7" xfId="0" applyBorder="1"/>
    <xf numFmtId="0" fontId="0" fillId="0" borderId="17" xfId="0" applyBorder="1"/>
    <xf numFmtId="0" fontId="11" fillId="0" borderId="0" xfId="7" applyFont="1"/>
    <xf numFmtId="0" fontId="10" fillId="0" borderId="0" xfId="7" applyFont="1"/>
    <xf numFmtId="0" fontId="11" fillId="0" borderId="0" xfId="7" applyFont="1" applyAlignment="1">
      <alignment horizontal="right"/>
    </xf>
    <xf numFmtId="9" fontId="11" fillId="0" borderId="0" xfId="7" applyNumberFormat="1" applyFont="1"/>
    <xf numFmtId="0" fontId="7" fillId="0" borderId="0" xfId="7" applyFont="1"/>
    <xf numFmtId="0" fontId="9" fillId="0" borderId="0" xfId="7"/>
    <xf numFmtId="9" fontId="9" fillId="0" borderId="0" xfId="7" applyNumberFormat="1"/>
    <xf numFmtId="43" fontId="0" fillId="0" borderId="0" xfId="8" applyFont="1"/>
    <xf numFmtId="14" fontId="11" fillId="0" borderId="0" xfId="7" applyNumberFormat="1" applyFont="1"/>
    <xf numFmtId="9" fontId="11" fillId="0" borderId="0" xfId="9" applyFont="1"/>
    <xf numFmtId="0" fontId="11" fillId="6" borderId="4" xfId="7" applyFont="1" applyFill="1" applyBorder="1"/>
    <xf numFmtId="0" fontId="11" fillId="7" borderId="4" xfId="7" applyFont="1" applyFill="1" applyBorder="1"/>
    <xf numFmtId="0" fontId="11" fillId="0" borderId="0" xfId="10" applyNumberFormat="1" applyFont="1"/>
    <xf numFmtId="5" fontId="11" fillId="0" borderId="0" xfId="10" applyFont="1"/>
    <xf numFmtId="5" fontId="11" fillId="0" borderId="0" xfId="10" applyFont="1" applyAlignment="1">
      <alignment horizontal="right"/>
    </xf>
    <xf numFmtId="0" fontId="14" fillId="0" borderId="2" xfId="4" applyFont="1" applyAlignment="1">
      <alignment horizontal="right"/>
    </xf>
    <xf numFmtId="0" fontId="14" fillId="0" borderId="2" xfId="4" applyFont="1" applyAlignment="1">
      <alignment horizontal="center"/>
    </xf>
    <xf numFmtId="5" fontId="13" fillId="0" borderId="0" xfId="10"/>
    <xf numFmtId="165" fontId="11" fillId="0" borderId="0" xfId="11" applyNumberFormat="1" applyFont="1"/>
    <xf numFmtId="0" fontId="11" fillId="8" borderId="4" xfId="10" applyNumberFormat="1" applyFont="1" applyFill="1" applyBorder="1"/>
    <xf numFmtId="165" fontId="11" fillId="8" borderId="4" xfId="10" applyNumberFormat="1" applyFont="1" applyFill="1" applyBorder="1"/>
    <xf numFmtId="165" fontId="15" fillId="9" borderId="4" xfId="10" applyNumberFormat="1" applyFont="1" applyFill="1" applyBorder="1"/>
    <xf numFmtId="0" fontId="11" fillId="0" borderId="0" xfId="10" applyNumberFormat="1" applyFont="1" applyAlignment="1">
      <alignment horizontal="center"/>
    </xf>
    <xf numFmtId="0" fontId="10" fillId="4" borderId="18" xfId="10" applyNumberFormat="1" applyFont="1" applyFill="1" applyBorder="1" applyAlignment="1">
      <alignment horizontal="center" wrapText="1"/>
    </xf>
    <xf numFmtId="0" fontId="10" fillId="10" borderId="4" xfId="10" applyNumberFormat="1" applyFont="1" applyFill="1" applyBorder="1" applyAlignment="1">
      <alignment horizontal="center" vertical="center"/>
    </xf>
    <xf numFmtId="5" fontId="10" fillId="0" borderId="4" xfId="10" applyFont="1" applyBorder="1" applyAlignment="1">
      <alignment horizontal="center" wrapText="1"/>
    </xf>
    <xf numFmtId="0" fontId="11" fillId="10" borderId="4" xfId="10" applyNumberFormat="1" applyFont="1" applyFill="1" applyBorder="1"/>
    <xf numFmtId="5" fontId="16" fillId="0" borderId="4" xfId="10" applyFont="1" applyBorder="1" applyAlignment="1">
      <alignment vertical="center" wrapText="1"/>
    </xf>
    <xf numFmtId="5" fontId="15" fillId="10" borderId="4" xfId="10" applyFont="1" applyFill="1" applyBorder="1" applyAlignment="1">
      <alignment horizontal="center" vertical="center" wrapText="1"/>
    </xf>
    <xf numFmtId="5" fontId="14" fillId="0" borderId="3" xfId="6" applyNumberFormat="1" applyFont="1" applyBorder="1"/>
    <xf numFmtId="5" fontId="14" fillId="0" borderId="3" xfId="6" applyNumberFormat="1" applyFont="1" applyBorder="1" applyAlignment="1">
      <alignment horizontal="center"/>
    </xf>
    <xf numFmtId="0" fontId="11" fillId="8" borderId="4" xfId="10" applyNumberFormat="1" applyFont="1" applyFill="1" applyBorder="1" applyAlignment="1">
      <alignment horizontal="center"/>
    </xf>
    <xf numFmtId="5" fontId="14" fillId="0" borderId="19" xfId="6" applyNumberFormat="1" applyFont="1" applyBorder="1" applyAlignment="1">
      <alignment horizontal="center"/>
    </xf>
    <xf numFmtId="5" fontId="11" fillId="0" borderId="0" xfId="10" applyFont="1" applyAlignment="1">
      <alignment textRotation="90"/>
    </xf>
    <xf numFmtId="5" fontId="14" fillId="0" borderId="19" xfId="6" applyNumberFormat="1" applyFont="1" applyBorder="1"/>
    <xf numFmtId="5" fontId="10" fillId="0" borderId="19" xfId="10" applyFont="1" applyBorder="1"/>
    <xf numFmtId="5" fontId="14" fillId="0" borderId="19" xfId="6" applyNumberFormat="1" applyFont="1" applyBorder="1" applyAlignment="1">
      <alignment horizontal="center" wrapText="1"/>
    </xf>
    <xf numFmtId="5" fontId="10" fillId="0" borderId="0" xfId="10" applyFont="1"/>
    <xf numFmtId="5" fontId="14" fillId="0" borderId="0" xfId="6" applyNumberFormat="1" applyFont="1" applyAlignment="1">
      <alignment horizontal="center"/>
    </xf>
    <xf numFmtId="5" fontId="11" fillId="0" borderId="0" xfId="10" applyFont="1" applyAlignment="1">
      <alignment horizontal="center"/>
    </xf>
    <xf numFmtId="0" fontId="14" fillId="11" borderId="7" xfId="12" applyFont="1" applyFill="1" applyBorder="1" applyAlignment="1">
      <alignment horizontal="center"/>
    </xf>
    <xf numFmtId="5" fontId="10" fillId="5" borderId="18" xfId="10" applyFont="1" applyFill="1" applyBorder="1" applyAlignment="1">
      <alignment horizontal="left" wrapText="1"/>
    </xf>
    <xf numFmtId="5" fontId="10" fillId="5" borderId="9" xfId="10" applyFont="1" applyFill="1" applyBorder="1" applyAlignment="1">
      <alignment horizontal="right" wrapText="1"/>
    </xf>
    <xf numFmtId="5" fontId="10" fillId="5" borderId="10" xfId="10" applyFont="1" applyFill="1" applyBorder="1" applyAlignment="1">
      <alignment horizontal="right" wrapText="1"/>
    </xf>
    <xf numFmtId="5" fontId="11" fillId="0" borderId="0" xfId="10" applyFont="1" applyAlignment="1">
      <alignment horizontal="left"/>
    </xf>
    <xf numFmtId="5" fontId="11" fillId="0" borderId="0" xfId="10" applyFont="1" applyAlignment="1">
      <alignment wrapText="1"/>
    </xf>
    <xf numFmtId="5" fontId="11" fillId="0" borderId="0" xfId="10" applyFont="1" applyAlignment="1">
      <alignment horizontal="fill"/>
    </xf>
    <xf numFmtId="5" fontId="10" fillId="5" borderId="18" xfId="10" applyFont="1" applyFill="1" applyBorder="1" applyAlignment="1">
      <alignment horizontal="right" wrapText="1"/>
    </xf>
    <xf numFmtId="5" fontId="11" fillId="0" borderId="11" xfId="10" applyFont="1" applyBorder="1"/>
    <xf numFmtId="10" fontId="11" fillId="0" borderId="15" xfId="10" applyNumberFormat="1" applyFont="1" applyBorder="1"/>
    <xf numFmtId="5" fontId="11" fillId="0" borderId="16" xfId="10" applyFont="1" applyBorder="1"/>
    <xf numFmtId="5" fontId="11" fillId="0" borderId="7" xfId="10" applyFont="1" applyBorder="1"/>
    <xf numFmtId="10" fontId="11" fillId="0" borderId="17" xfId="10" applyNumberFormat="1" applyFont="1" applyBorder="1"/>
    <xf numFmtId="5" fontId="10" fillId="5" borderId="9" xfId="10" applyFont="1" applyFill="1" applyBorder="1" applyAlignment="1">
      <alignment horizontal="center" wrapText="1"/>
    </xf>
    <xf numFmtId="166" fontId="11" fillId="0" borderId="0" xfId="10" applyNumberFormat="1" applyFont="1" applyAlignment="1">
      <alignment horizontal="center"/>
    </xf>
    <xf numFmtId="167" fontId="11" fillId="0" borderId="0" xfId="10" applyNumberFormat="1" applyFont="1" applyAlignment="1">
      <alignment horizontal="center"/>
    </xf>
    <xf numFmtId="168" fontId="11" fillId="0" borderId="0" xfId="8" applyNumberFormat="1" applyFont="1"/>
    <xf numFmtId="168" fontId="11" fillId="0" borderId="11" xfId="8" applyNumberFormat="1" applyFont="1" applyBorder="1"/>
    <xf numFmtId="168" fontId="11" fillId="0" borderId="15" xfId="8" applyNumberFormat="1" applyFont="1" applyBorder="1"/>
    <xf numFmtId="44" fontId="11" fillId="0" borderId="15" xfId="11" applyFont="1" applyBorder="1"/>
    <xf numFmtId="168" fontId="11" fillId="0" borderId="16" xfId="8" applyNumberFormat="1" applyFont="1" applyBorder="1"/>
    <xf numFmtId="44" fontId="11" fillId="0" borderId="17" xfId="11" applyFont="1" applyBorder="1"/>
    <xf numFmtId="0" fontId="5" fillId="0" borderId="3" xfId="5"/>
    <xf numFmtId="0" fontId="19" fillId="0" borderId="3" xfId="5" applyFont="1" applyAlignment="1">
      <alignment horizontal="center" wrapText="1"/>
    </xf>
    <xf numFmtId="0" fontId="20" fillId="0" borderId="0" xfId="0" applyFont="1" applyAlignment="1">
      <alignment vertical="center"/>
    </xf>
    <xf numFmtId="0" fontId="21" fillId="0" borderId="0" xfId="13" applyFont="1"/>
    <xf numFmtId="0" fontId="21" fillId="0" borderId="0" xfId="13" applyFont="1" applyAlignment="1">
      <alignment horizontal="right"/>
    </xf>
    <xf numFmtId="0" fontId="4" fillId="0" borderId="2" xfId="4"/>
    <xf numFmtId="0" fontId="22" fillId="0" borderId="0" xfId="0" applyFont="1"/>
    <xf numFmtId="0" fontId="11" fillId="0" borderId="0" xfId="14" applyNumberFormat="1" applyFont="1"/>
    <xf numFmtId="1" fontId="11" fillId="0" borderId="0" xfId="14" applyNumberFormat="1" applyFont="1" applyAlignment="1">
      <alignment horizontal="center"/>
    </xf>
    <xf numFmtId="5" fontId="11" fillId="0" borderId="0" xfId="14" applyFont="1" applyAlignment="1">
      <alignment horizontal="center"/>
    </xf>
    <xf numFmtId="5" fontId="11" fillId="0" borderId="0" xfId="14" applyFont="1" applyAlignment="1">
      <alignment horizontal="left" indent="3"/>
    </xf>
    <xf numFmtId="5" fontId="11" fillId="0" borderId="0" xfId="14" applyFont="1" applyAlignment="1">
      <alignment horizontal="right"/>
    </xf>
    <xf numFmtId="0" fontId="25" fillId="13" borderId="20" xfId="0" applyFont="1" applyFill="1" applyBorder="1" applyAlignment="1">
      <alignment horizontal="center" vertical="center"/>
    </xf>
    <xf numFmtId="0" fontId="25" fillId="13" borderId="21" xfId="0" applyFont="1" applyFill="1" applyBorder="1" applyAlignment="1">
      <alignment horizontal="center" vertical="center"/>
    </xf>
    <xf numFmtId="0" fontId="24" fillId="0" borderId="21" xfId="0" applyFont="1" applyBorder="1" applyAlignment="1">
      <alignment horizontal="left" vertical="center" indent="3"/>
    </xf>
    <xf numFmtId="0" fontId="24" fillId="0" borderId="23" xfId="0" applyFont="1" applyBorder="1" applyAlignment="1">
      <alignment horizontal="left" vertical="center" indent="3"/>
    </xf>
    <xf numFmtId="0" fontId="22" fillId="0" borderId="0" xfId="0" applyFont="1" applyAlignment="1">
      <alignment horizontal="left" indent="3"/>
    </xf>
    <xf numFmtId="0" fontId="6" fillId="14" borderId="24" xfId="0" applyFont="1" applyFill="1" applyBorder="1"/>
    <xf numFmtId="0" fontId="6" fillId="14" borderId="25" xfId="0" applyFont="1" applyFill="1" applyBorder="1"/>
    <xf numFmtId="0" fontId="26" fillId="0" borderId="0" xfId="0" applyFont="1"/>
    <xf numFmtId="0" fontId="0" fillId="15" borderId="24" xfId="0" applyFill="1" applyBorder="1"/>
    <xf numFmtId="9" fontId="0" fillId="15" borderId="25" xfId="0" applyNumberFormat="1" applyFill="1" applyBorder="1"/>
    <xf numFmtId="9" fontId="0" fillId="12" borderId="4" xfId="9" applyFont="1" applyFill="1" applyBorder="1"/>
    <xf numFmtId="0" fontId="0" fillId="0" borderId="24" xfId="0" applyBorder="1"/>
    <xf numFmtId="9" fontId="0" fillId="0" borderId="25" xfId="0" applyNumberFormat="1" applyBorder="1"/>
    <xf numFmtId="0" fontId="0" fillId="15" borderId="26" xfId="0" applyFill="1" applyBorder="1"/>
    <xf numFmtId="9" fontId="0" fillId="15" borderId="27" xfId="0" applyNumberFormat="1" applyFill="1" applyBorder="1"/>
    <xf numFmtId="0" fontId="5" fillId="0" borderId="0" xfId="5" applyBorder="1"/>
    <xf numFmtId="0" fontId="27" fillId="0" borderId="0" xfId="0" applyFont="1"/>
    <xf numFmtId="169" fontId="0" fillId="0" borderId="0" xfId="0" applyNumberFormat="1"/>
    <xf numFmtId="9" fontId="0" fillId="12" borderId="4" xfId="1" applyFont="1" applyFill="1" applyBorder="1"/>
    <xf numFmtId="0" fontId="6" fillId="14" borderId="28" xfId="0" applyFont="1" applyFill="1" applyBorder="1"/>
    <xf numFmtId="0" fontId="6" fillId="14" borderId="29" xfId="0" applyFont="1" applyFill="1" applyBorder="1"/>
    <xf numFmtId="169" fontId="0" fillId="0" borderId="28" xfId="0" applyNumberFormat="1" applyBorder="1"/>
    <xf numFmtId="0" fontId="0" fillId="0" borderId="29" xfId="0" applyBorder="1"/>
    <xf numFmtId="9" fontId="0" fillId="0" borderId="29" xfId="0" applyNumberFormat="1" applyBorder="1"/>
    <xf numFmtId="169" fontId="0" fillId="0" borderId="30" xfId="0" applyNumberFormat="1" applyBorder="1"/>
    <xf numFmtId="9" fontId="0" fillId="0" borderId="31" xfId="0" applyNumberFormat="1" applyBorder="1"/>
    <xf numFmtId="0" fontId="12" fillId="0" borderId="0" xfId="0" applyFont="1" applyAlignment="1">
      <alignment horizontal="center"/>
    </xf>
    <xf numFmtId="3" fontId="0" fillId="0" borderId="0" xfId="0" applyNumberFormat="1"/>
    <xf numFmtId="10" fontId="0" fillId="0" borderId="0" xfId="0" applyNumberFormat="1"/>
    <xf numFmtId="0" fontId="0" fillId="12" borderId="4" xfId="0" applyFill="1" applyBorder="1"/>
    <xf numFmtId="0" fontId="12" fillId="0" borderId="0" xfId="0" applyFont="1"/>
    <xf numFmtId="0" fontId="4" fillId="0" borderId="2" xfId="4" applyAlignment="1">
      <alignment horizontal="center"/>
    </xf>
    <xf numFmtId="0" fontId="28" fillId="14" borderId="28" xfId="15" applyFont="1" applyFill="1" applyBorder="1"/>
    <xf numFmtId="0" fontId="28" fillId="14" borderId="32" xfId="15" applyFont="1" applyFill="1" applyBorder="1"/>
    <xf numFmtId="0" fontId="28" fillId="14" borderId="29" xfId="15" applyFont="1" applyFill="1" applyBorder="1"/>
    <xf numFmtId="0" fontId="12" fillId="0" borderId="0" xfId="15"/>
    <xf numFmtId="0" fontId="26" fillId="0" borderId="0" xfId="15" applyFont="1" applyAlignment="1">
      <alignment horizontal="right"/>
    </xf>
    <xf numFmtId="0" fontId="29" fillId="0" borderId="28" xfId="15" applyFont="1" applyBorder="1"/>
    <xf numFmtId="0" fontId="29" fillId="0" borderId="32" xfId="15" applyFont="1" applyBorder="1"/>
    <xf numFmtId="7" fontId="29" fillId="0" borderId="32" xfId="11" applyNumberFormat="1" applyFont="1" applyBorder="1"/>
    <xf numFmtId="0" fontId="29" fillId="0" borderId="29" xfId="15" applyFont="1" applyBorder="1"/>
    <xf numFmtId="44" fontId="0" fillId="12" borderId="4" xfId="11" applyFont="1" applyFill="1" applyBorder="1"/>
    <xf numFmtId="0" fontId="12" fillId="12" borderId="4" xfId="15" applyFill="1" applyBorder="1"/>
    <xf numFmtId="0" fontId="29" fillId="0" borderId="32" xfId="15" applyFont="1" applyBorder="1" applyAlignment="1">
      <alignment vertical="center"/>
    </xf>
    <xf numFmtId="7" fontId="29" fillId="0" borderId="32" xfId="11" applyNumberFormat="1" applyFont="1" applyBorder="1" applyAlignment="1">
      <alignment vertical="center"/>
    </xf>
    <xf numFmtId="0" fontId="12" fillId="0" borderId="28" xfId="15" applyBorder="1"/>
    <xf numFmtId="0" fontId="30" fillId="0" borderId="32" xfId="15" applyFont="1" applyBorder="1" applyAlignment="1">
      <alignment vertical="center"/>
    </xf>
    <xf numFmtId="7" fontId="30" fillId="0" borderId="32" xfId="11" applyNumberFormat="1" applyFont="1" applyBorder="1" applyAlignment="1">
      <alignment vertical="center"/>
    </xf>
    <xf numFmtId="7" fontId="0" fillId="0" borderId="32" xfId="11" applyNumberFormat="1" applyFont="1" applyBorder="1"/>
    <xf numFmtId="7" fontId="30" fillId="0" borderId="32" xfId="15" applyNumberFormat="1" applyFont="1" applyBorder="1" applyAlignment="1">
      <alignment vertical="center"/>
    </xf>
    <xf numFmtId="7" fontId="12" fillId="0" borderId="32" xfId="15" applyNumberFormat="1" applyBorder="1"/>
    <xf numFmtId="0" fontId="12" fillId="0" borderId="30" xfId="15" applyBorder="1"/>
    <xf numFmtId="0" fontId="30" fillId="0" borderId="33" xfId="15" applyFont="1" applyBorder="1" applyAlignment="1">
      <alignment vertical="center"/>
    </xf>
    <xf numFmtId="7" fontId="12" fillId="0" borderId="33" xfId="15" applyNumberFormat="1" applyBorder="1"/>
    <xf numFmtId="0" fontId="29" fillId="0" borderId="31" xfId="15" applyFont="1" applyBorder="1"/>
    <xf numFmtId="0" fontId="31" fillId="0" borderId="0" xfId="0" applyFont="1" applyAlignment="1">
      <alignment horizontal="center" vertical="center"/>
    </xf>
    <xf numFmtId="9" fontId="32" fillId="0" borderId="0" xfId="1" applyFont="1" applyAlignment="1">
      <alignment horizontal="left"/>
    </xf>
    <xf numFmtId="43" fontId="0" fillId="0" borderId="0" xfId="16" applyFont="1"/>
    <xf numFmtId="9" fontId="32" fillId="0" borderId="0" xfId="1" applyFont="1"/>
    <xf numFmtId="9" fontId="33" fillId="0" borderId="0" xfId="1" applyFont="1"/>
    <xf numFmtId="10" fontId="0" fillId="12" borderId="4" xfId="1" applyNumberFormat="1" applyFont="1" applyFill="1" applyBorder="1"/>
    <xf numFmtId="0" fontId="8" fillId="0" borderId="0" xfId="0" applyFont="1"/>
    <xf numFmtId="168" fontId="0" fillId="12" borderId="4" xfId="16" applyNumberFormat="1" applyFont="1" applyFill="1" applyBorder="1"/>
    <xf numFmtId="165" fontId="0" fillId="12" borderId="4" xfId="17" applyNumberFormat="1" applyFont="1" applyFill="1" applyBorder="1"/>
    <xf numFmtId="170" fontId="0" fillId="0" borderId="4" xfId="1" applyNumberFormat="1" applyFont="1" applyBorder="1"/>
    <xf numFmtId="168" fontId="0" fillId="0" borderId="4" xfId="16" applyNumberFormat="1" applyFont="1" applyBorder="1"/>
    <xf numFmtId="0" fontId="0" fillId="12" borderId="4" xfId="16" applyNumberFormat="1" applyFont="1" applyFill="1" applyBorder="1"/>
    <xf numFmtId="43" fontId="7" fillId="0" borderId="0" xfId="16" applyFont="1" applyAlignment="1">
      <alignment horizontal="right"/>
    </xf>
    <xf numFmtId="8" fontId="0" fillId="2" borderId="8" xfId="0" applyNumberFormat="1" applyFill="1" applyBorder="1"/>
    <xf numFmtId="0" fontId="31" fillId="16" borderId="0" xfId="0" applyFont="1" applyFill="1" applyAlignment="1">
      <alignment horizontal="center" vertical="center"/>
    </xf>
    <xf numFmtId="0" fontId="7" fillId="16" borderId="0" xfId="0" applyFont="1" applyFill="1" applyAlignment="1">
      <alignment horizontal="left"/>
    </xf>
    <xf numFmtId="0" fontId="0" fillId="16" borderId="0" xfId="0" applyFill="1"/>
    <xf numFmtId="43" fontId="0" fillId="16" borderId="0" xfId="16" applyFont="1" applyFill="1"/>
    <xf numFmtId="0" fontId="8" fillId="16" borderId="0" xfId="0" applyFont="1" applyFill="1"/>
    <xf numFmtId="0" fontId="0" fillId="16" borderId="0" xfId="0" applyFill="1" applyAlignment="1">
      <alignment horizontal="left"/>
    </xf>
    <xf numFmtId="0" fontId="15" fillId="0" borderId="0" xfId="0" applyFont="1" applyAlignment="1">
      <alignment horizontal="left"/>
    </xf>
    <xf numFmtId="0" fontId="16" fillId="0" borderId="0" xfId="0" applyFont="1"/>
    <xf numFmtId="0" fontId="15" fillId="0" borderId="0" xfId="0" applyFont="1" applyAlignment="1">
      <alignment horizontal="right"/>
    </xf>
    <xf numFmtId="8" fontId="16" fillId="0" borderId="0" xfId="0" applyNumberFormat="1" applyFont="1"/>
    <xf numFmtId="165" fontId="0" fillId="17" borderId="4" xfId="17" applyNumberFormat="1" applyFont="1" applyFill="1" applyBorder="1"/>
    <xf numFmtId="8" fontId="7" fillId="2" borderId="8" xfId="0" applyNumberFormat="1" applyFont="1" applyFill="1" applyBorder="1"/>
    <xf numFmtId="0" fontId="24" fillId="12" borderId="4" xfId="0" applyFont="1" applyFill="1" applyBorder="1" applyAlignment="1">
      <alignment horizontal="center"/>
    </xf>
    <xf numFmtId="0" fontId="22" fillId="0" borderId="0" xfId="0" applyFont="1" applyAlignment="1">
      <alignment horizontal="center"/>
    </xf>
    <xf numFmtId="43" fontId="22" fillId="0" borderId="0" xfId="0" applyNumberFormat="1" applyFont="1"/>
    <xf numFmtId="9" fontId="24" fillId="0" borderId="20" xfId="1" applyFont="1" applyBorder="1" applyAlignment="1">
      <alignment horizontal="center" vertical="center"/>
    </xf>
    <xf numFmtId="9" fontId="24" fillId="0" borderId="22" xfId="1" applyFont="1" applyBorder="1" applyAlignment="1">
      <alignment horizontal="center" vertical="center"/>
    </xf>
    <xf numFmtId="0" fontId="4" fillId="0" borderId="2" xfId="4" applyAlignment="1">
      <alignment vertical="center"/>
    </xf>
    <xf numFmtId="171" fontId="4" fillId="0" borderId="2" xfId="17" applyNumberFormat="1" applyFont="1" applyBorder="1"/>
    <xf numFmtId="171" fontId="0" fillId="0" borderId="0" xfId="17" applyNumberFormat="1" applyFont="1"/>
    <xf numFmtId="6" fontId="0" fillId="0" borderId="0" xfId="0" applyNumberFormat="1"/>
    <xf numFmtId="0" fontId="7" fillId="0" borderId="34" xfId="18"/>
    <xf numFmtId="0" fontId="4" fillId="0" borderId="0" xfId="4" applyBorder="1" applyAlignment="1">
      <alignment horizontal="center"/>
    </xf>
    <xf numFmtId="16" fontId="0" fillId="0" borderId="0" xfId="0" applyNumberFormat="1"/>
    <xf numFmtId="0" fontId="34" fillId="0" borderId="0" xfId="6" applyFont="1" applyAlignment="1">
      <alignment horizontal="right"/>
    </xf>
    <xf numFmtId="0" fontId="4" fillId="0" borderId="0" xfId="4" applyBorder="1"/>
    <xf numFmtId="0" fontId="35" fillId="0" borderId="0" xfId="0" applyFont="1"/>
    <xf numFmtId="0" fontId="35" fillId="0" borderId="0" xfId="0" applyFont="1" applyAlignment="1">
      <alignment horizontal="center"/>
    </xf>
    <xf numFmtId="164" fontId="35" fillId="0" borderId="0" xfId="16" applyNumberFormat="1" applyFont="1" applyBorder="1" applyAlignment="1">
      <alignment horizontal="center"/>
    </xf>
    <xf numFmtId="164" fontId="4" fillId="0" borderId="0" xfId="4" applyNumberFormat="1" applyFill="1" applyBorder="1" applyAlignment="1">
      <alignment horizontal="center" wrapText="1"/>
    </xf>
    <xf numFmtId="0" fontId="5" fillId="0" borderId="0" xfId="6"/>
    <xf numFmtId="0" fontId="4" fillId="0" borderId="2" xfId="4" applyAlignment="1">
      <alignment horizontal="right"/>
    </xf>
    <xf numFmtId="8" fontId="22" fillId="0" borderId="0" xfId="0" applyNumberFormat="1" applyFont="1"/>
    <xf numFmtId="0" fontId="36" fillId="0" borderId="0" xfId="0" applyFont="1"/>
    <xf numFmtId="0" fontId="31" fillId="0" borderId="0" xfId="0" applyFont="1" applyAlignment="1">
      <alignment vertical="center"/>
    </xf>
    <xf numFmtId="0" fontId="2" fillId="0" borderId="0" xfId="2" applyAlignment="1">
      <alignment horizontal="center"/>
    </xf>
    <xf numFmtId="0" fontId="2" fillId="0" borderId="7" xfId="2" applyBorder="1" applyAlignment="1">
      <alignment horizontal="center"/>
    </xf>
    <xf numFmtId="0" fontId="2" fillId="0" borderId="15" xfId="2" applyBorder="1" applyAlignment="1">
      <alignment horizontal="center" vertical="center" textRotation="90"/>
    </xf>
    <xf numFmtId="0" fontId="2" fillId="0" borderId="0" xfId="2" applyFill="1" applyBorder="1" applyAlignment="1">
      <alignment horizontal="center" wrapText="1"/>
    </xf>
    <xf numFmtId="0" fontId="5" fillId="0" borderId="3" xfId="5" applyAlignment="1">
      <alignment horizontal="center"/>
    </xf>
    <xf numFmtId="0" fontId="4" fillId="0" borderId="2" xfId="4" applyAlignment="1">
      <alignment horizontal="center"/>
    </xf>
    <xf numFmtId="0" fontId="3" fillId="0" borderId="1" xfId="3" applyAlignment="1">
      <alignment horizontal="center"/>
    </xf>
    <xf numFmtId="0" fontId="15" fillId="9" borderId="4" xfId="10" applyNumberFormat="1" applyFont="1" applyFill="1" applyBorder="1" applyAlignment="1">
      <alignment horizontal="right"/>
    </xf>
    <xf numFmtId="0" fontId="15" fillId="9" borderId="4" xfId="10" applyNumberFormat="1" applyFont="1" applyFill="1" applyBorder="1" applyAlignment="1">
      <alignment horizontal="center"/>
    </xf>
    <xf numFmtId="0" fontId="11" fillId="0" borderId="0" xfId="10" applyNumberFormat="1" applyFont="1" applyAlignment="1">
      <alignment horizontal="center"/>
    </xf>
    <xf numFmtId="5" fontId="11" fillId="0" borderId="19" xfId="10" applyFont="1" applyBorder="1" applyAlignment="1">
      <alignment horizontal="center"/>
    </xf>
    <xf numFmtId="5" fontId="11" fillId="0" borderId="0" xfId="10" applyFont="1" applyAlignment="1">
      <alignment horizontal="center"/>
    </xf>
    <xf numFmtId="0" fontId="2" fillId="0" borderId="0" xfId="2" applyAlignment="1">
      <alignment horizontal="center" vertical="center"/>
    </xf>
    <xf numFmtId="0" fontId="4" fillId="0" borderId="0" xfId="4" applyBorder="1" applyAlignment="1">
      <alignment horizontal="center"/>
    </xf>
    <xf numFmtId="0" fontId="10" fillId="0" borderId="0" xfId="0" applyFont="1" applyAlignment="1">
      <alignment horizontal="center"/>
    </xf>
    <xf numFmtId="0" fontId="31" fillId="0" borderId="0" xfId="0" applyFont="1" applyAlignment="1">
      <alignment horizontal="center" vertical="center"/>
    </xf>
  </cellXfs>
  <cellStyles count="19">
    <cellStyle name="Comma" xfId="16" builtinId="3"/>
    <cellStyle name="Comma 2" xfId="8" xr:uid="{FC32EFB7-A05A-49CC-B9C7-CBF28188F9EF}"/>
    <cellStyle name="Currency" xfId="17" builtinId="4"/>
    <cellStyle name="Currency 2" xfId="11" xr:uid="{C0F894F2-AFD5-4D2E-A3EC-6F0160FEB9DD}"/>
    <cellStyle name="Heading 1" xfId="3" builtinId="16"/>
    <cellStyle name="Heading 2" xfId="4" builtinId="17"/>
    <cellStyle name="Heading 3" xfId="5" builtinId="18"/>
    <cellStyle name="Heading 3 2" xfId="12" xr:uid="{D7CAA593-6109-45CB-A234-CB357E7B411C}"/>
    <cellStyle name="Heading 4" xfId="6" builtinId="19"/>
    <cellStyle name="Normal" xfId="0" builtinId="0"/>
    <cellStyle name="Normal 2" xfId="7" xr:uid="{C02B9223-C04B-4D4B-A7CE-A34325A4EF74}"/>
    <cellStyle name="Normal 2 2" xfId="15" xr:uid="{2BFCF01E-453D-49E3-ABA9-B47B88C77EC7}"/>
    <cellStyle name="Normal 3" xfId="10" xr:uid="{8422386B-2B40-4501-8FB6-8AD74E2F7F7B}"/>
    <cellStyle name="Normal 3 2" xfId="14" xr:uid="{35399040-9D15-461E-9F24-15534AC0D312}"/>
    <cellStyle name="Normal 4" xfId="13" xr:uid="{9AEDEB8D-8F77-412F-8C8E-F3319B391A46}"/>
    <cellStyle name="Percent" xfId="1" builtinId="5"/>
    <cellStyle name="Percent 2" xfId="9" xr:uid="{1547B0F7-F794-4641-8D6E-E45EABC006DC}"/>
    <cellStyle name="Title" xfId="2" builtinId="15"/>
    <cellStyle name="Total" xfId="18" builtinId="25"/>
  </cellStyles>
  <dxfs count="2">
    <dxf>
      <font>
        <b/>
        <i val="0"/>
        <color rgb="FF0070C0"/>
      </font>
    </dxf>
    <dxf>
      <font>
        <b/>
        <i/>
        <color rgb="FFFF0000"/>
      </font>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12</xdr:row>
      <xdr:rowOff>175260</xdr:rowOff>
    </xdr:from>
    <xdr:to>
      <xdr:col>11</xdr:col>
      <xdr:colOff>0</xdr:colOff>
      <xdr:row>26</xdr:row>
      <xdr:rowOff>45720</xdr:rowOff>
    </xdr:to>
    <xdr:sp macro="" textlink="">
      <xdr:nvSpPr>
        <xdr:cNvPr id="2" name="TextBox 1">
          <a:extLst>
            <a:ext uri="{FF2B5EF4-FFF2-40B4-BE49-F238E27FC236}">
              <a16:creationId xmlns:a16="http://schemas.microsoft.com/office/drawing/2014/main" id="{B798A933-533A-450A-9971-5EA87676324D}"/>
            </a:ext>
          </a:extLst>
        </xdr:cNvPr>
        <xdr:cNvSpPr txBox="1"/>
      </xdr:nvSpPr>
      <xdr:spPr>
        <a:xfrm>
          <a:off x="647700" y="2499360"/>
          <a:ext cx="6057900" cy="2430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number in an addition table is always the sum of one number from column</a:t>
          </a:r>
          <a:r>
            <a:rPr lang="en-US" sz="1100" baseline="0"/>
            <a:t> A and one number from row 2. I have put formulas in the first few cells (without the equals signs, so they really aren't formulas) to demonstrate this. </a:t>
          </a:r>
        </a:p>
        <a:p>
          <a:endParaRPr lang="en-US" sz="1100" baseline="0"/>
        </a:p>
        <a:p>
          <a:r>
            <a:rPr lang="en-US" sz="1100" baseline="0"/>
            <a:t>Note that in every cell, the first term is always from column A, although the row number varies.</a:t>
          </a:r>
        </a:p>
        <a:p>
          <a:endParaRPr lang="en-US" sz="1100" baseline="0"/>
        </a:p>
        <a:p>
          <a:r>
            <a:rPr lang="en-US" sz="1100" baseline="0"/>
            <a:t>Note that in every cell, the second term is always from row 2, although the column letter varies.</a:t>
          </a:r>
        </a:p>
        <a:p>
          <a:endParaRPr lang="en-US" sz="1100" baseline="0"/>
        </a:p>
        <a:p>
          <a:r>
            <a:rPr lang="en-US" sz="1100" baseline="0"/>
            <a:t>So the formula we need in B3 (the first cell in the table) should be: </a:t>
          </a:r>
          <a:r>
            <a:rPr lang="en-US" sz="1100" b="1" baseline="0">
              <a:solidFill>
                <a:srgbClr val="FF0000"/>
              </a:solidFill>
            </a:rPr>
            <a:t>=$A3+B$2</a:t>
          </a:r>
          <a:r>
            <a:rPr lang="en-US" sz="1100" baseline="0"/>
            <a:t>. This formula can be copied to the rest of the table, so we can populate the entire table with only a single formula!</a:t>
          </a:r>
          <a:endParaRPr lang="en-US" sz="1100"/>
        </a:p>
      </xdr:txBody>
    </xdr:sp>
    <xdr:clientData/>
  </xdr:twoCellAnchor>
  <xdr:twoCellAnchor editAs="oneCell">
    <xdr:from>
      <xdr:col>11</xdr:col>
      <xdr:colOff>220980</xdr:colOff>
      <xdr:row>0</xdr:row>
      <xdr:rowOff>68580</xdr:rowOff>
    </xdr:from>
    <xdr:to>
      <xdr:col>22</xdr:col>
      <xdr:colOff>511146</xdr:colOff>
      <xdr:row>13</xdr:row>
      <xdr:rowOff>160246</xdr:rowOff>
    </xdr:to>
    <xdr:pic>
      <xdr:nvPicPr>
        <xdr:cNvPr id="3" name="Picture 2">
          <a:extLst>
            <a:ext uri="{FF2B5EF4-FFF2-40B4-BE49-F238E27FC236}">
              <a16:creationId xmlns:a16="http://schemas.microsoft.com/office/drawing/2014/main" id="{2916D2B3-8342-41EB-B902-72E31C6266E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6926580" y="68580"/>
          <a:ext cx="6995766" cy="2606266"/>
        </a:xfrm>
        <a:prstGeom prst="rect">
          <a:avLst/>
        </a:prstGeom>
        <a:ln>
          <a:solidFill>
            <a:schemeClr val="accent1"/>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80010</xdr:colOff>
      <xdr:row>1</xdr:row>
      <xdr:rowOff>41911</xdr:rowOff>
    </xdr:from>
    <xdr:to>
      <xdr:col>8</xdr:col>
      <xdr:colOff>590550</xdr:colOff>
      <xdr:row>8</xdr:row>
      <xdr:rowOff>137161</xdr:rowOff>
    </xdr:to>
    <xdr:sp macro="" textlink="">
      <xdr:nvSpPr>
        <xdr:cNvPr id="2" name="TextBox 1">
          <a:extLst>
            <a:ext uri="{FF2B5EF4-FFF2-40B4-BE49-F238E27FC236}">
              <a16:creationId xmlns:a16="http://schemas.microsoft.com/office/drawing/2014/main" id="{AD8C0826-39AC-40B3-A60C-42C0392CB873}"/>
            </a:ext>
          </a:extLst>
        </xdr:cNvPr>
        <xdr:cNvSpPr txBox="1"/>
      </xdr:nvSpPr>
      <xdr:spPr>
        <a:xfrm>
          <a:off x="4591050" y="209551"/>
          <a:ext cx="2956560" cy="1215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rgbClr val="FF0000"/>
              </a:solidFill>
            </a:rPr>
            <a:t>Use</a:t>
          </a:r>
          <a:r>
            <a:rPr lang="en-US" sz="1100" baseline="0">
              <a:solidFill>
                <a:srgbClr val="FF0000"/>
              </a:solidFill>
            </a:rPr>
            <a:t> an IFS function for column D.</a:t>
          </a:r>
        </a:p>
        <a:p>
          <a:endParaRPr lang="en-US" sz="1100" baseline="0"/>
        </a:p>
        <a:p>
          <a:endParaRPr lang="en-US" sz="1100" baseline="0"/>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876300</xdr:colOff>
      <xdr:row>10</xdr:row>
      <xdr:rowOff>95250</xdr:rowOff>
    </xdr:from>
    <xdr:to>
      <xdr:col>10</xdr:col>
      <xdr:colOff>161925</xdr:colOff>
      <xdr:row>21</xdr:row>
      <xdr:rowOff>171450</xdr:rowOff>
    </xdr:to>
    <xdr:sp macro="" textlink="">
      <xdr:nvSpPr>
        <xdr:cNvPr id="2" name="Text Box 3">
          <a:extLst>
            <a:ext uri="{FF2B5EF4-FFF2-40B4-BE49-F238E27FC236}">
              <a16:creationId xmlns:a16="http://schemas.microsoft.com/office/drawing/2014/main" id="{1F08BD19-5842-463F-8060-2326C2377AD2}"/>
            </a:ext>
          </a:extLst>
        </xdr:cNvPr>
        <xdr:cNvSpPr txBox="1">
          <a:spLocks noChangeArrowheads="1"/>
        </xdr:cNvSpPr>
      </xdr:nvSpPr>
      <xdr:spPr bwMode="auto">
        <a:xfrm>
          <a:off x="3802380" y="1916430"/>
          <a:ext cx="5351145" cy="200406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Verdana"/>
            </a:rPr>
            <a:t>An employee is eligible for a bonus if both of the following are true:</a:t>
          </a:r>
        </a:p>
        <a:p>
          <a:pPr algn="l" rtl="0">
            <a:defRPr sz="1000"/>
          </a:pPr>
          <a:endParaRPr lang="en-US" sz="1000" b="0" i="0" strike="noStrike">
            <a:solidFill>
              <a:srgbClr val="000000"/>
            </a:solidFill>
            <a:latin typeface="Verdana"/>
          </a:endParaRPr>
        </a:p>
        <a:p>
          <a:pPr algn="l" rtl="0">
            <a:defRPr sz="1000"/>
          </a:pPr>
          <a:r>
            <a:rPr lang="en-US" sz="1000" b="0" i="0" strike="noStrike">
              <a:solidFill>
                <a:srgbClr val="000000"/>
              </a:solidFill>
              <a:latin typeface="Verdana"/>
            </a:rPr>
            <a:t>(1) He has at least 3 years of employment AND 2 years of training.</a:t>
          </a:r>
        </a:p>
        <a:p>
          <a:pPr algn="l" rtl="0">
            <a:defRPr sz="1000"/>
          </a:pPr>
          <a:endParaRPr lang="en-US" sz="1000" b="0" i="0" strike="noStrike">
            <a:solidFill>
              <a:srgbClr val="000000"/>
            </a:solidFill>
            <a:latin typeface="Verdana"/>
          </a:endParaRPr>
        </a:p>
        <a:p>
          <a:pPr algn="l" rtl="0">
            <a:defRPr sz="1000"/>
          </a:pPr>
          <a:r>
            <a:rPr lang="en-US" sz="1000" b="0" i="0" strike="noStrike">
              <a:solidFill>
                <a:srgbClr val="000000"/>
              </a:solidFill>
              <a:latin typeface="Verdana"/>
            </a:rPr>
            <a:t>If eligible, the bonus is computed as follows:</a:t>
          </a:r>
        </a:p>
        <a:p>
          <a:pPr algn="l" rtl="0">
            <a:defRPr sz="1000"/>
          </a:pPr>
          <a:endParaRPr lang="en-US" sz="1000" b="0" i="0" strike="noStrike">
            <a:solidFill>
              <a:srgbClr val="000000"/>
            </a:solidFill>
            <a:latin typeface="Verdana"/>
          </a:endParaRPr>
        </a:p>
        <a:p>
          <a:pPr algn="l" rtl="0">
            <a:defRPr sz="1000"/>
          </a:pPr>
          <a:r>
            <a:rPr lang="en-US" sz="1000" b="0" i="0" strike="noStrike">
              <a:solidFill>
                <a:srgbClr val="000000"/>
              </a:solidFill>
              <a:latin typeface="Verdana"/>
            </a:rPr>
            <a:t>0-1 years of training -- no bonus</a:t>
          </a:r>
        </a:p>
        <a:p>
          <a:pPr algn="l" rtl="0">
            <a:defRPr sz="1000"/>
          </a:pPr>
          <a:endParaRPr lang="en-US" sz="1000" b="0" i="0" strike="noStrike">
            <a:solidFill>
              <a:srgbClr val="000000"/>
            </a:solidFill>
            <a:latin typeface="Verdana"/>
          </a:endParaRPr>
        </a:p>
        <a:p>
          <a:pPr algn="l" rtl="0">
            <a:defRPr sz="1000"/>
          </a:pPr>
          <a:r>
            <a:rPr lang="en-US" sz="1000" b="0" i="0" strike="noStrike">
              <a:solidFill>
                <a:srgbClr val="000000"/>
              </a:solidFill>
              <a:latin typeface="Verdana"/>
            </a:rPr>
            <a:t>2-3 years of training -- $100 for every year of employment</a:t>
          </a:r>
        </a:p>
        <a:p>
          <a:pPr algn="l" rtl="0">
            <a:defRPr sz="1000"/>
          </a:pPr>
          <a:endParaRPr lang="en-US" sz="1000" b="0" i="0" strike="noStrike">
            <a:solidFill>
              <a:srgbClr val="000000"/>
            </a:solidFill>
            <a:latin typeface="Verdana"/>
          </a:endParaRPr>
        </a:p>
        <a:p>
          <a:pPr algn="l" rtl="0">
            <a:defRPr sz="1000"/>
          </a:pPr>
          <a:r>
            <a:rPr lang="en-US" sz="1000" b="0" i="0" strike="noStrike">
              <a:solidFill>
                <a:srgbClr val="000000"/>
              </a:solidFill>
              <a:latin typeface="Verdana"/>
            </a:rPr>
            <a:t>4-6 years of training -- $125 for every year of employment</a:t>
          </a:r>
        </a:p>
        <a:p>
          <a:pPr algn="l" rtl="0">
            <a:defRPr sz="1000"/>
          </a:pPr>
          <a:endParaRPr lang="en-US" sz="1000" b="0" i="0" strike="noStrike">
            <a:solidFill>
              <a:srgbClr val="000000"/>
            </a:solidFill>
            <a:latin typeface="Verdana"/>
          </a:endParaRPr>
        </a:p>
        <a:p>
          <a:pPr algn="l" rtl="0">
            <a:defRPr sz="1000"/>
          </a:pPr>
          <a:r>
            <a:rPr lang="en-US" sz="1000" b="0" i="0" strike="noStrike">
              <a:solidFill>
                <a:srgbClr val="000000"/>
              </a:solidFill>
              <a:latin typeface="Verdana"/>
            </a:rPr>
            <a:t>7+ years of training -- $150 for every year of employment</a:t>
          </a:r>
        </a:p>
        <a:p>
          <a:pPr algn="l" rtl="0">
            <a:defRPr sz="1000"/>
          </a:pPr>
          <a:endParaRPr lang="en-US" sz="1000" b="0" i="0" strike="noStrike">
            <a:solidFill>
              <a:srgbClr val="000000"/>
            </a:solidFill>
            <a:latin typeface="Verdan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80010</xdr:colOff>
      <xdr:row>1</xdr:row>
      <xdr:rowOff>41911</xdr:rowOff>
    </xdr:from>
    <xdr:to>
      <xdr:col>8</xdr:col>
      <xdr:colOff>590550</xdr:colOff>
      <xdr:row>4</xdr:row>
      <xdr:rowOff>9525</xdr:rowOff>
    </xdr:to>
    <xdr:sp macro="" textlink="">
      <xdr:nvSpPr>
        <xdr:cNvPr id="3" name="TextBox 2">
          <a:extLst>
            <a:ext uri="{FF2B5EF4-FFF2-40B4-BE49-F238E27FC236}">
              <a16:creationId xmlns:a16="http://schemas.microsoft.com/office/drawing/2014/main" id="{BA031294-DFB3-4FC1-B83F-EB0097424CBA}"/>
            </a:ext>
          </a:extLst>
        </xdr:cNvPr>
        <xdr:cNvSpPr txBox="1"/>
      </xdr:nvSpPr>
      <xdr:spPr>
        <a:xfrm>
          <a:off x="4461510" y="213361"/>
          <a:ext cx="2882265" cy="453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rgbClr val="FF0000"/>
              </a:solidFill>
            </a:rPr>
            <a:t>Use</a:t>
          </a:r>
          <a:r>
            <a:rPr lang="en-US" sz="1100" baseline="0">
              <a:solidFill>
                <a:srgbClr val="FF0000"/>
              </a:solidFill>
            </a:rPr>
            <a:t> conditional formatting for column C.</a:t>
          </a:r>
        </a:p>
        <a:p>
          <a:endParaRPr lang="en-US" sz="1100" baseline="0"/>
        </a:p>
        <a:p>
          <a:endParaRPr lang="en-US" sz="1100" baseline="0"/>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7819</xdr:colOff>
      <xdr:row>0</xdr:row>
      <xdr:rowOff>228600</xdr:rowOff>
    </xdr:from>
    <xdr:to>
      <xdr:col>10</xdr:col>
      <xdr:colOff>558364</xdr:colOff>
      <xdr:row>21</xdr:row>
      <xdr:rowOff>190499</xdr:rowOff>
    </xdr:to>
    <xdr:sp macro="" textlink="">
      <xdr:nvSpPr>
        <xdr:cNvPr id="2" name="TextBox 1">
          <a:extLst>
            <a:ext uri="{FF2B5EF4-FFF2-40B4-BE49-F238E27FC236}">
              <a16:creationId xmlns:a16="http://schemas.microsoft.com/office/drawing/2014/main" id="{30147D60-4BCB-4F36-9A69-EBA565F45BD4}"/>
            </a:ext>
          </a:extLst>
        </xdr:cNvPr>
        <xdr:cNvSpPr txBox="1"/>
      </xdr:nvSpPr>
      <xdr:spPr>
        <a:xfrm>
          <a:off x="5138181" y="228600"/>
          <a:ext cx="2383286" cy="4100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Nested IF functions or the IFS function can be used to decide</a:t>
          </a:r>
          <a:r>
            <a:rPr lang="en-US" sz="1100" baseline="0"/>
            <a:t> from among more than two things. See the formula in column D.</a:t>
          </a:r>
        </a:p>
        <a:p>
          <a:endParaRPr lang="en-US" sz="1100" baseline="0"/>
        </a:p>
        <a:p>
          <a:r>
            <a:rPr lang="en-US" sz="1100" baseline="0"/>
            <a:t>What if we wanted to do plus and minus grades as well? Look at column E!</a:t>
          </a:r>
        </a:p>
        <a:p>
          <a:endParaRPr lang="en-US" sz="1100" baseline="0"/>
        </a:p>
        <a:p>
          <a:r>
            <a:rPr lang="en-US" sz="1100" baseline="0"/>
            <a:t>Fortunately, there is an easier way: use a table to look up the grades.We can use Excel's VLOOKUP function to look up a value in a table. </a:t>
          </a:r>
        </a:p>
        <a:p>
          <a:endParaRPr lang="en-US" sz="1100" baseline="0"/>
        </a:p>
        <a:p>
          <a:r>
            <a:rPr lang="en-US" sz="1100" baseline="0"/>
            <a:t>Put the following formula in F2: </a:t>
          </a:r>
        </a:p>
        <a:p>
          <a:endParaRPr lang="en-US" sz="1100" baseline="0"/>
        </a:p>
        <a:p>
          <a:r>
            <a:rPr lang="en-US" sz="1100" baseline="0"/>
            <a:t>=VLOOKUP(c2,$M$4:$N$14,2)</a:t>
          </a:r>
        </a:p>
        <a:p>
          <a:endParaRPr lang="en-US" sz="1100" baseline="0"/>
        </a:p>
        <a:p>
          <a:r>
            <a:rPr lang="en-US" sz="1100" baseline="0"/>
            <a:t>It doesn't work! Try to figure out why.</a:t>
          </a:r>
        </a:p>
        <a:p>
          <a:endParaRPr lang="en-US" sz="1100" baseline="0"/>
        </a:p>
        <a:p>
          <a:r>
            <a:rPr lang="en-US" sz="1100" baseline="0"/>
            <a:t>Here is a "trick" to avoid using the dollar signs: </a:t>
          </a:r>
          <a:r>
            <a:rPr lang="en-US" sz="1100" u="sng" baseline="0"/>
            <a:t>Name the table</a:t>
          </a:r>
          <a:r>
            <a:rPr lang="en-US" sz="1100" baseline="0"/>
            <a:t>.</a:t>
          </a:r>
        </a:p>
        <a:p>
          <a:endParaRPr lang="en-US" sz="1100" baseline="0"/>
        </a:p>
        <a:p>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38100</xdr:colOff>
      <xdr:row>1</xdr:row>
      <xdr:rowOff>0</xdr:rowOff>
    </xdr:from>
    <xdr:to>
      <xdr:col>13</xdr:col>
      <xdr:colOff>381000</xdr:colOff>
      <xdr:row>7</xdr:row>
      <xdr:rowOff>66675</xdr:rowOff>
    </xdr:to>
    <xdr:sp macro="" textlink="">
      <xdr:nvSpPr>
        <xdr:cNvPr id="2" name="TextBox 1">
          <a:extLst>
            <a:ext uri="{FF2B5EF4-FFF2-40B4-BE49-F238E27FC236}">
              <a16:creationId xmlns:a16="http://schemas.microsoft.com/office/drawing/2014/main" id="{46031178-E71B-425E-9CA6-376A3B6370E7}"/>
            </a:ext>
          </a:extLst>
        </xdr:cNvPr>
        <xdr:cNvSpPr txBox="1"/>
      </xdr:nvSpPr>
      <xdr:spPr>
        <a:xfrm>
          <a:off x="4594860" y="228600"/>
          <a:ext cx="400050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discount depends on the quantity purchased.</a:t>
          </a:r>
        </a:p>
        <a:p>
          <a:endParaRPr lang="en-US" sz="1100"/>
        </a:p>
        <a:p>
          <a:r>
            <a:rPr lang="en-US" sz="1100"/>
            <a:t>Enter a quantity in F2.</a:t>
          </a:r>
        </a:p>
        <a:p>
          <a:endParaRPr lang="en-US" sz="1100"/>
        </a:p>
        <a:p>
          <a:r>
            <a:rPr lang="en-US" sz="1100"/>
            <a:t>Put a formula in F3 that will  use the quantity to look up the discount in the </a:t>
          </a:r>
          <a:r>
            <a:rPr lang="en-US" sz="1100" i="1"/>
            <a:t>Discount Table</a:t>
          </a:r>
          <a:r>
            <a:rPr lang="en-US" sz="1100" i="0"/>
            <a:t>.</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657225</xdr:colOff>
      <xdr:row>0</xdr:row>
      <xdr:rowOff>209549</xdr:rowOff>
    </xdr:from>
    <xdr:to>
      <xdr:col>11</xdr:col>
      <xdr:colOff>57150</xdr:colOff>
      <xdr:row>12</xdr:row>
      <xdr:rowOff>28574</xdr:rowOff>
    </xdr:to>
    <xdr:sp macro="" textlink="">
      <xdr:nvSpPr>
        <xdr:cNvPr id="2" name="TextBox 1">
          <a:extLst>
            <a:ext uri="{FF2B5EF4-FFF2-40B4-BE49-F238E27FC236}">
              <a16:creationId xmlns:a16="http://schemas.microsoft.com/office/drawing/2014/main" id="{C85515B1-C5E2-444E-9B88-7150E93BC540}"/>
            </a:ext>
          </a:extLst>
        </xdr:cNvPr>
        <xdr:cNvSpPr txBox="1"/>
      </xdr:nvSpPr>
      <xdr:spPr>
        <a:xfrm>
          <a:off x="4802505" y="209549"/>
          <a:ext cx="2737485" cy="2059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have the salary and we want to know the </a:t>
          </a:r>
          <a:r>
            <a:rPr lang="en-US" sz="1100" i="1"/>
            <a:t>Tax</a:t>
          </a:r>
          <a:r>
            <a:rPr lang="en-US" sz="1100" i="1" baseline="0"/>
            <a:t> Rate</a:t>
          </a:r>
          <a:r>
            <a:rPr lang="en-US" sz="1100" baseline="0"/>
            <a:t>.</a:t>
          </a:r>
        </a:p>
        <a:p>
          <a:endParaRPr lang="en-US" sz="1100"/>
        </a:p>
        <a:p>
          <a:r>
            <a:rPr lang="en-US" sz="1100"/>
            <a:t>Use the salary in column B to look up the tax rate in the tax table. Use the VLOOKUP</a:t>
          </a:r>
          <a:r>
            <a:rPr lang="en-US" sz="1100" baseline="0"/>
            <a:t> function and put your formula in column C.</a:t>
          </a: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3</xdr:row>
      <xdr:rowOff>0</xdr:rowOff>
    </xdr:from>
    <xdr:to>
      <xdr:col>9</xdr:col>
      <xdr:colOff>600075</xdr:colOff>
      <xdr:row>14</xdr:row>
      <xdr:rowOff>38100</xdr:rowOff>
    </xdr:to>
    <xdr:sp macro="" textlink="">
      <xdr:nvSpPr>
        <xdr:cNvPr id="2" name="TextBox 1">
          <a:extLst>
            <a:ext uri="{FF2B5EF4-FFF2-40B4-BE49-F238E27FC236}">
              <a16:creationId xmlns:a16="http://schemas.microsoft.com/office/drawing/2014/main" id="{7B956F30-A51B-4B23-BDEE-431D8F5C0931}"/>
            </a:ext>
          </a:extLst>
        </xdr:cNvPr>
        <xdr:cNvSpPr txBox="1"/>
      </xdr:nvSpPr>
      <xdr:spPr>
        <a:xfrm>
          <a:off x="4693920" y="662940"/>
          <a:ext cx="3777615" cy="2049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have data on which web pages on our web site have been visited and the number of views.</a:t>
          </a:r>
          <a:r>
            <a:rPr lang="en-US" sz="1100" baseline="0"/>
            <a:t> But we don't know the name of the page, only its ID.</a:t>
          </a:r>
          <a:endParaRPr lang="en-US" sz="1100"/>
        </a:p>
        <a:p>
          <a:endParaRPr lang="en-US" sz="1100"/>
        </a:p>
        <a:p>
          <a:r>
            <a:rPr lang="en-US" sz="1100"/>
            <a:t>Use the VLOOKUP function to use the </a:t>
          </a:r>
          <a:r>
            <a:rPr lang="en-US" sz="1100" i="1"/>
            <a:t>Page</a:t>
          </a:r>
          <a:r>
            <a:rPr lang="en-US" sz="1100" i="1" baseline="0"/>
            <a:t> ID </a:t>
          </a:r>
          <a:r>
            <a:rPr lang="en-US" sz="1100" i="0" baseline="0"/>
            <a:t>to </a:t>
          </a:r>
          <a:r>
            <a:rPr lang="en-US" sz="1100"/>
            <a:t>look up the </a:t>
          </a:r>
          <a:r>
            <a:rPr lang="en-US" sz="1100" i="1"/>
            <a:t>Page Name</a:t>
          </a:r>
          <a:r>
            <a:rPr lang="en-US" sz="1100"/>
            <a:t> (from the </a:t>
          </a:r>
          <a:r>
            <a:rPr lang="en-US" sz="1100" i="1"/>
            <a:t>Pages</a:t>
          </a:r>
          <a:r>
            <a:rPr lang="en-US" sz="1100" i="0" baseline="0"/>
            <a:t> worksheet) and put the page name in column D.</a:t>
          </a:r>
        </a:p>
        <a:p>
          <a:endParaRPr lang="en-US" sz="1100" i="0" baseline="0"/>
        </a:p>
        <a:p>
          <a:r>
            <a:rPr lang="en-US" sz="1100" i="0" baseline="0"/>
            <a:t>NOTE that the </a:t>
          </a:r>
          <a:r>
            <a:rPr lang="en-US" sz="1100" i="1" baseline="0"/>
            <a:t>Page IDs</a:t>
          </a:r>
          <a:r>
            <a:rPr lang="en-US" sz="1100" i="0" baseline="0"/>
            <a:t> on the </a:t>
          </a:r>
          <a:r>
            <a:rPr lang="en-US" sz="1100" i="1" baseline="0"/>
            <a:t>Pages</a:t>
          </a:r>
          <a:r>
            <a:rPr lang="en-US" sz="1100" i="0" baseline="0"/>
            <a:t> worksheet are NOT sorted!</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381000</xdr:colOff>
      <xdr:row>4</xdr:row>
      <xdr:rowOff>0</xdr:rowOff>
    </xdr:from>
    <xdr:to>
      <xdr:col>10</xdr:col>
      <xdr:colOff>581025</xdr:colOff>
      <xdr:row>11</xdr:row>
      <xdr:rowOff>133350</xdr:rowOff>
    </xdr:to>
    <xdr:sp macro="" textlink="">
      <xdr:nvSpPr>
        <xdr:cNvPr id="2" name="TextBox 1">
          <a:extLst>
            <a:ext uri="{FF2B5EF4-FFF2-40B4-BE49-F238E27FC236}">
              <a16:creationId xmlns:a16="http://schemas.microsoft.com/office/drawing/2014/main" id="{E0B48438-6182-466B-B404-DC96072725D7}"/>
            </a:ext>
          </a:extLst>
        </xdr:cNvPr>
        <xdr:cNvSpPr txBox="1"/>
      </xdr:nvSpPr>
      <xdr:spPr>
        <a:xfrm>
          <a:off x="4503420" y="746760"/>
          <a:ext cx="4482465" cy="141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know the</a:t>
          </a:r>
          <a:r>
            <a:rPr lang="en-US" sz="1100" baseline="0"/>
            <a:t> </a:t>
          </a:r>
          <a:r>
            <a:rPr lang="en-US" sz="1100" i="1" baseline="0"/>
            <a:t>Part Number</a:t>
          </a:r>
          <a:r>
            <a:rPr lang="en-US" sz="1100" i="0" baseline="0"/>
            <a:t> and we want to look up the </a:t>
          </a:r>
          <a:r>
            <a:rPr lang="en-US" sz="1100" i="1" baseline="0"/>
            <a:t>Part Price</a:t>
          </a:r>
          <a:r>
            <a:rPr lang="en-US" sz="1100" i="0" baseline="0"/>
            <a:t>.</a:t>
          </a:r>
        </a:p>
        <a:p>
          <a:endParaRPr lang="en-US" sz="1100"/>
        </a:p>
        <a:p>
          <a:r>
            <a:rPr lang="en-US" sz="1100"/>
            <a:t>Enter a </a:t>
          </a:r>
          <a:r>
            <a:rPr lang="en-US" sz="1100" i="1"/>
            <a:t>Part Number</a:t>
          </a:r>
          <a:r>
            <a:rPr lang="en-US" sz="1100"/>
            <a:t> in G2 and look up its price in in the table. Use VLOOKUP and put your formula in</a:t>
          </a:r>
          <a:r>
            <a:rPr lang="en-US" sz="1100" baseline="0"/>
            <a:t> </a:t>
          </a:r>
          <a:r>
            <a:rPr lang="en-US" sz="1100"/>
            <a:t>G3.</a:t>
          </a:r>
        </a:p>
        <a:p>
          <a:endParaRPr lang="en-US" sz="1100"/>
        </a:p>
        <a:p>
          <a:r>
            <a:rPr lang="en-US" sz="1100"/>
            <a:t>Note: This is a place where it might be</a:t>
          </a:r>
          <a:r>
            <a:rPr lang="en-US" sz="1100" baseline="0"/>
            <a:t> appropriate to use table names.</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5</xdr:row>
      <xdr:rowOff>19050</xdr:rowOff>
    </xdr:from>
    <xdr:to>
      <xdr:col>12</xdr:col>
      <xdr:colOff>114300</xdr:colOff>
      <xdr:row>16</xdr:row>
      <xdr:rowOff>38100</xdr:rowOff>
    </xdr:to>
    <xdr:sp macro="" textlink="">
      <xdr:nvSpPr>
        <xdr:cNvPr id="2" name="TextBox 1">
          <a:extLst>
            <a:ext uri="{FF2B5EF4-FFF2-40B4-BE49-F238E27FC236}">
              <a16:creationId xmlns:a16="http://schemas.microsoft.com/office/drawing/2014/main" id="{4621336E-45BB-4E6D-A3AD-3F73E8DAFF7A}"/>
            </a:ext>
          </a:extLst>
        </xdr:cNvPr>
        <xdr:cNvSpPr txBox="1"/>
      </xdr:nvSpPr>
      <xdr:spPr>
        <a:xfrm>
          <a:off x="3048000" y="941070"/>
          <a:ext cx="4381500" cy="203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Looking up text</a:t>
          </a:r>
        </a:p>
        <a:p>
          <a:r>
            <a:rPr lang="en-US" sz="1100"/>
            <a:t>It is also possible for the data in the</a:t>
          </a:r>
          <a:r>
            <a:rPr lang="en-US" sz="1100" baseline="0"/>
            <a:t> first column of the lookup table to be text instead of numbers. We can use the VLOOKUP function to look up phone numbers in a table even if the names are not sorted in alphabetical order.</a:t>
          </a:r>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When looking up TEXT values, you ALWAYS use an EXACT match. To do an exact match, you must include the fourth argument to the VLOOKUP function, and its value must be FALSE.</a:t>
          </a:r>
          <a:endParaRPr 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433553</xdr:colOff>
      <xdr:row>4</xdr:row>
      <xdr:rowOff>26276</xdr:rowOff>
    </xdr:from>
    <xdr:to>
      <xdr:col>16</xdr:col>
      <xdr:colOff>341586</xdr:colOff>
      <xdr:row>15</xdr:row>
      <xdr:rowOff>98535</xdr:rowOff>
    </xdr:to>
    <xdr:sp macro="" textlink="">
      <xdr:nvSpPr>
        <xdr:cNvPr id="2" name="TextBox 1">
          <a:extLst>
            <a:ext uri="{FF2B5EF4-FFF2-40B4-BE49-F238E27FC236}">
              <a16:creationId xmlns:a16="http://schemas.microsoft.com/office/drawing/2014/main" id="{08D6E274-E3C9-46A8-98BC-48D3252627E0}"/>
            </a:ext>
          </a:extLst>
        </xdr:cNvPr>
        <xdr:cNvSpPr txBox="1"/>
      </xdr:nvSpPr>
      <xdr:spPr>
        <a:xfrm>
          <a:off x="5701863" y="794845"/>
          <a:ext cx="4795344" cy="2174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Name the table </a:t>
          </a:r>
          <a:r>
            <a:rPr lang="en-US" sz="1100" i="1">
              <a:solidFill>
                <a:srgbClr val="FF0000"/>
              </a:solidFill>
            </a:rPr>
            <a:t>Trees.</a:t>
          </a:r>
        </a:p>
        <a:p>
          <a:endParaRPr lang="en-US" sz="1100" i="1">
            <a:solidFill>
              <a:srgbClr val="FF0000"/>
            </a:solidFill>
          </a:endParaRPr>
        </a:p>
        <a:p>
          <a:r>
            <a:rPr lang="en-US" sz="1100" i="0">
              <a:solidFill>
                <a:srgbClr val="FF0000"/>
              </a:solidFill>
            </a:rPr>
            <a:t>Find</a:t>
          </a:r>
          <a:r>
            <a:rPr lang="en-US" sz="1100" i="0" baseline="0">
              <a:solidFill>
                <a:srgbClr val="FF0000"/>
              </a:solidFill>
            </a:rPr>
            <a:t> sum of profit for Apple trees.</a:t>
          </a:r>
        </a:p>
        <a:p>
          <a:endParaRPr lang="en-US" sz="1100" i="0" baseline="0">
            <a:solidFill>
              <a:srgbClr val="FF0000"/>
            </a:solidFill>
          </a:endParaRPr>
        </a:p>
        <a:p>
          <a:r>
            <a:rPr lang="en-US" sz="1100" i="0" baseline="0">
              <a:solidFill>
                <a:srgbClr val="FF0000"/>
              </a:solidFill>
            </a:rPr>
            <a:t>Find average of profit for Apple trees.</a:t>
          </a:r>
        </a:p>
        <a:p>
          <a:endParaRPr lang="en-US" sz="1100" i="0" baseline="0">
            <a:solidFill>
              <a:srgbClr val="FF0000"/>
            </a:solidFill>
          </a:endParaRPr>
        </a:p>
        <a:p>
          <a:r>
            <a:rPr lang="en-US" sz="1100" i="0" baseline="0">
              <a:solidFill>
                <a:srgbClr val="FF0000"/>
              </a:solidFill>
            </a:rPr>
            <a:t>Find maximum profit for Apple trees.</a:t>
          </a:r>
        </a:p>
        <a:p>
          <a:endParaRPr lang="en-US" sz="1100" i="0" baseline="0">
            <a:solidFill>
              <a:srgbClr val="FF0000"/>
            </a:solidFill>
          </a:endParaRPr>
        </a:p>
        <a:p>
          <a:r>
            <a:rPr lang="en-US" sz="1100" i="0" baseline="0">
              <a:solidFill>
                <a:srgbClr val="FF0000"/>
              </a:solidFill>
            </a:rPr>
            <a:t>Find minimum profit for Apple trees.</a:t>
          </a:r>
        </a:p>
        <a:p>
          <a:endParaRPr lang="en-US" sz="1100" i="0" baseline="0">
            <a:solidFill>
              <a:srgbClr val="FF0000"/>
            </a:solidFill>
          </a:endParaRPr>
        </a:p>
        <a:p>
          <a:r>
            <a:rPr lang="en-US" sz="1100" i="0" baseline="0">
              <a:solidFill>
                <a:srgbClr val="FF0000"/>
              </a:solidFill>
            </a:rPr>
            <a:t>Count the Apple trees.</a:t>
          </a:r>
          <a:endParaRPr lang="en-US" sz="1100" i="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603250</xdr:colOff>
      <xdr:row>0</xdr:row>
      <xdr:rowOff>41275</xdr:rowOff>
    </xdr:from>
    <xdr:to>
      <xdr:col>11</xdr:col>
      <xdr:colOff>9551</xdr:colOff>
      <xdr:row>14</xdr:row>
      <xdr:rowOff>111125</xdr:rowOff>
    </xdr:to>
    <xdr:sp macro="" textlink="">
      <xdr:nvSpPr>
        <xdr:cNvPr id="2" name="Text Box 1">
          <a:extLst>
            <a:ext uri="{FF2B5EF4-FFF2-40B4-BE49-F238E27FC236}">
              <a16:creationId xmlns:a16="http://schemas.microsoft.com/office/drawing/2014/main" id="{56265C94-14FA-4B5C-A55A-B4E47FFAA5BC}"/>
            </a:ext>
          </a:extLst>
        </xdr:cNvPr>
        <xdr:cNvSpPr txBox="1">
          <a:spLocks noChangeArrowheads="1"/>
        </xdr:cNvSpPr>
      </xdr:nvSpPr>
      <xdr:spPr bwMode="auto">
        <a:xfrm>
          <a:off x="3712210" y="41275"/>
          <a:ext cx="3886861" cy="240919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pitchFamily="34" charset="0"/>
              <a:cs typeface="Arial"/>
            </a:rPr>
            <a:t>This data is appropriate for a </a:t>
          </a:r>
          <a:r>
            <a:rPr lang="en-US" sz="1000" b="1" i="0" u="none" strike="noStrike" baseline="0">
              <a:solidFill>
                <a:srgbClr val="000000"/>
              </a:solidFill>
              <a:latin typeface="Verdana" pitchFamily="34" charset="0"/>
              <a:cs typeface="Arial"/>
            </a:rPr>
            <a:t>column or bar chart </a:t>
          </a:r>
          <a:r>
            <a:rPr lang="en-US" sz="1000" b="0" i="0" u="none" strike="noStrike" baseline="0">
              <a:solidFill>
                <a:srgbClr val="000000"/>
              </a:solidFill>
              <a:latin typeface="Verdana" pitchFamily="34" charset="0"/>
              <a:cs typeface="Arial"/>
            </a:rPr>
            <a:t>(in Excel "column" charts have vertical bars, "bar" charts have horizontal bars -- otherwise they are the same).</a:t>
          </a:r>
        </a:p>
        <a:p>
          <a:pPr algn="l" rtl="0">
            <a:defRPr sz="1000"/>
          </a:pPr>
          <a:endParaRPr lang="en-US" sz="1000" b="0" i="0" u="none" strike="noStrike" baseline="0">
            <a:solidFill>
              <a:srgbClr val="000000"/>
            </a:solidFill>
            <a:latin typeface="Verdana" pitchFamily="34" charset="0"/>
            <a:cs typeface="Arial"/>
          </a:endParaRPr>
        </a:p>
        <a:p>
          <a:pPr algn="l" rtl="0">
            <a:defRPr sz="1000"/>
          </a:pPr>
          <a:r>
            <a:rPr lang="en-US" sz="1000" b="0" i="0" u="none" strike="noStrike" baseline="0">
              <a:solidFill>
                <a:srgbClr val="000000"/>
              </a:solidFill>
              <a:latin typeface="Verdana" pitchFamily="34" charset="0"/>
              <a:cs typeface="Arial"/>
            </a:rPr>
            <a:t>This data is NOT appropriate for a line chart. A line chart shows how something changes over time, and has time units (years, months, etc.) across the bottom (x-axis).</a:t>
          </a:r>
        </a:p>
        <a:p>
          <a:pPr algn="l" rtl="0">
            <a:defRPr sz="1000"/>
          </a:pPr>
          <a:endParaRPr lang="en-US" sz="1000" b="0" i="0" u="none" strike="noStrike" baseline="0">
            <a:solidFill>
              <a:srgbClr val="000000"/>
            </a:solidFill>
            <a:latin typeface="Verdana" pitchFamily="34" charset="0"/>
            <a:cs typeface="Arial"/>
          </a:endParaRPr>
        </a:p>
        <a:p>
          <a:pPr algn="l" rtl="0">
            <a:defRPr sz="1000"/>
          </a:pPr>
          <a:r>
            <a:rPr lang="en-US" sz="1000" b="0" i="0" u="none" strike="noStrike" baseline="0">
              <a:solidFill>
                <a:srgbClr val="000000"/>
              </a:solidFill>
              <a:latin typeface="Verdana" pitchFamily="34" charset="0"/>
              <a:cs typeface="Arial"/>
            </a:rPr>
            <a:t>This data is NOT appropriate for a pie chart. A pie chart is used to show how a whole of something is broken down into parts. It MIGHT be appropriate to create a pie chart for one team -- showing how its whole season was broken down into wins and losses -- but not for this group of data as a whole.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22860</xdr:colOff>
      <xdr:row>1</xdr:row>
      <xdr:rowOff>15240</xdr:rowOff>
    </xdr:from>
    <xdr:to>
      <xdr:col>9</xdr:col>
      <xdr:colOff>7620</xdr:colOff>
      <xdr:row>6</xdr:row>
      <xdr:rowOff>137160</xdr:rowOff>
    </xdr:to>
    <xdr:sp macro="" textlink="">
      <xdr:nvSpPr>
        <xdr:cNvPr id="2" name="TextBox 1">
          <a:extLst>
            <a:ext uri="{FF2B5EF4-FFF2-40B4-BE49-F238E27FC236}">
              <a16:creationId xmlns:a16="http://schemas.microsoft.com/office/drawing/2014/main" id="{0400D536-025C-4409-9A73-A320C931FA77}"/>
            </a:ext>
          </a:extLst>
        </xdr:cNvPr>
        <xdr:cNvSpPr txBox="1"/>
      </xdr:nvSpPr>
      <xdr:spPr>
        <a:xfrm>
          <a:off x="1242060" y="205740"/>
          <a:ext cx="4251960" cy="1074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page intentionally</a:t>
          </a:r>
          <a:r>
            <a:rPr lang="en-US" sz="1100" baseline="0"/>
            <a:t> left blank.</a:t>
          </a:r>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44451</xdr:colOff>
      <xdr:row>12</xdr:row>
      <xdr:rowOff>190500</xdr:rowOff>
    </xdr:from>
    <xdr:to>
      <xdr:col>5</xdr:col>
      <xdr:colOff>187326</xdr:colOff>
      <xdr:row>21</xdr:row>
      <xdr:rowOff>142875</xdr:rowOff>
    </xdr:to>
    <xdr:sp macro="" textlink="">
      <xdr:nvSpPr>
        <xdr:cNvPr id="2" name="TextBox 1">
          <a:extLst>
            <a:ext uri="{FF2B5EF4-FFF2-40B4-BE49-F238E27FC236}">
              <a16:creationId xmlns:a16="http://schemas.microsoft.com/office/drawing/2014/main" id="{36F309E3-8CA4-4741-B8EA-564D8258396B}"/>
            </a:ext>
          </a:extLst>
        </xdr:cNvPr>
        <xdr:cNvSpPr txBox="1"/>
      </xdr:nvSpPr>
      <xdr:spPr>
        <a:xfrm>
          <a:off x="396876" y="2590800"/>
          <a:ext cx="5343525"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Use the FV function to determine how much an investment will be worth at the end of a period of time if you make regular, constant deposits at a constant interest rate.</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If you currently  have $20,000 in the bank,</a:t>
          </a:r>
          <a:r>
            <a:rPr lang="en-US" sz="1200" baseline="0">
              <a:solidFill>
                <a:schemeClr val="dk1"/>
              </a:solidFill>
              <a:latin typeface="+mn-lt"/>
              <a:ea typeface="+mn-ea"/>
              <a:cs typeface="+mn-cs"/>
            </a:rPr>
            <a:t> and plan to deposit an additional $100 at the beginning (1) of each month  (12 periods per year) for 40 years at an annual interest rate of 10.00%, how much will you have at the end of the 40 years?</a:t>
          </a:r>
          <a:endParaRPr lang="en-US" sz="1200">
            <a:solidFill>
              <a:schemeClr val="dk1"/>
            </a:solidFill>
            <a:latin typeface="+mn-lt"/>
            <a:ea typeface="+mn-ea"/>
            <a:cs typeface="+mn-cs"/>
          </a:endParaRPr>
        </a:p>
        <a:p>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xdr:colOff>
      <xdr:row>10</xdr:row>
      <xdr:rowOff>133350</xdr:rowOff>
    </xdr:from>
    <xdr:to>
      <xdr:col>4</xdr:col>
      <xdr:colOff>288925</xdr:colOff>
      <xdr:row>20</xdr:row>
      <xdr:rowOff>133350</xdr:rowOff>
    </xdr:to>
    <xdr:sp macro="" textlink="">
      <xdr:nvSpPr>
        <xdr:cNvPr id="2" name="TextBox 1">
          <a:extLst>
            <a:ext uri="{FF2B5EF4-FFF2-40B4-BE49-F238E27FC236}">
              <a16:creationId xmlns:a16="http://schemas.microsoft.com/office/drawing/2014/main" id="{F50CB92C-1FED-48A2-AC04-C81734396215}"/>
            </a:ext>
          </a:extLst>
        </xdr:cNvPr>
        <xdr:cNvSpPr txBox="1"/>
      </xdr:nvSpPr>
      <xdr:spPr>
        <a:xfrm>
          <a:off x="1860550" y="2133600"/>
          <a:ext cx="36195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solidFill>
                <a:schemeClr val="dk1"/>
              </a:solidFill>
              <a:latin typeface="+mn-lt"/>
              <a:ea typeface="+mn-ea"/>
              <a:cs typeface="+mn-cs"/>
            </a:rPr>
            <a:t>Use the PMT function to determine the regular payment on a loan, or the amount you must "pay" (deposit) in a savings account to reach a desired savings goal.</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want to find the payment on a $150,000 </a:t>
          </a:r>
          <a:r>
            <a:rPr lang="en-US" sz="1200" baseline="0">
              <a:solidFill>
                <a:schemeClr val="dk1"/>
              </a:solidFill>
              <a:latin typeface="+mn-lt"/>
              <a:ea typeface="+mn-ea"/>
              <a:cs typeface="+mn-cs"/>
            </a:rPr>
            <a:t>30-year loan. Payments will be made monthly (12 per year) and the annual interest rate is 6.00%. Payments are at the end of the month (0) and the balance (amount still owed) at the end of the 30 years will be $0.</a:t>
          </a:r>
          <a:endParaRPr lang="en-US" sz="1200">
            <a:solidFill>
              <a:schemeClr val="dk1"/>
            </a:solidFill>
            <a:latin typeface="+mn-lt"/>
            <a:ea typeface="+mn-ea"/>
            <a:cs typeface="+mn-cs"/>
          </a:endParaRPr>
        </a:p>
        <a:p>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10</xdr:row>
      <xdr:rowOff>98425</xdr:rowOff>
    </xdr:from>
    <xdr:to>
      <xdr:col>4</xdr:col>
      <xdr:colOff>276225</xdr:colOff>
      <xdr:row>19</xdr:row>
      <xdr:rowOff>139700</xdr:rowOff>
    </xdr:to>
    <xdr:sp macro="" textlink="">
      <xdr:nvSpPr>
        <xdr:cNvPr id="2" name="TextBox 1">
          <a:extLst>
            <a:ext uri="{FF2B5EF4-FFF2-40B4-BE49-F238E27FC236}">
              <a16:creationId xmlns:a16="http://schemas.microsoft.com/office/drawing/2014/main" id="{0196641E-8838-45A3-B66C-FD8805ED3609}"/>
            </a:ext>
          </a:extLst>
        </xdr:cNvPr>
        <xdr:cNvSpPr txBox="1"/>
      </xdr:nvSpPr>
      <xdr:spPr>
        <a:xfrm>
          <a:off x="1847850" y="2098675"/>
          <a:ext cx="3619500"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solidFill>
                <a:schemeClr val="dk1"/>
              </a:solidFill>
              <a:latin typeface="+mn-lt"/>
              <a:ea typeface="+mn-ea"/>
              <a:cs typeface="+mn-cs"/>
            </a:rPr>
            <a:t>Use the PMT function to determine the regular payment on a loan, or the amount you must "pay" (deposit) in a savings account to reach a desired savings goal.</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want to determine how much we will have to save</a:t>
          </a:r>
          <a:r>
            <a:rPr lang="en-US" sz="1200" baseline="0">
              <a:solidFill>
                <a:schemeClr val="dk1"/>
              </a:solidFill>
              <a:latin typeface="+mn-lt"/>
              <a:ea typeface="+mn-ea"/>
              <a:cs typeface="+mn-cs"/>
            </a:rPr>
            <a:t> monthly (12 per year) if we start with $10,000 and the money is invested at an annual rate of 8.00% for 20 years. Our goal is $100,000 and we will make our deposits at the beginning of the month.</a:t>
          </a:r>
          <a:endParaRPr lang="en-US" sz="1200">
            <a:solidFill>
              <a:schemeClr val="dk1"/>
            </a:solidFill>
            <a:latin typeface="+mn-lt"/>
            <a:ea typeface="+mn-ea"/>
            <a:cs typeface="+mn-cs"/>
          </a:endParaRPr>
        </a:p>
        <a:p>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10</xdr:row>
      <xdr:rowOff>107950</xdr:rowOff>
    </xdr:from>
    <xdr:to>
      <xdr:col>4</xdr:col>
      <xdr:colOff>1038225</xdr:colOff>
      <xdr:row>19</xdr:row>
      <xdr:rowOff>155575</xdr:rowOff>
    </xdr:to>
    <xdr:sp macro="" textlink="">
      <xdr:nvSpPr>
        <xdr:cNvPr id="2" name="TextBox 1">
          <a:extLst>
            <a:ext uri="{FF2B5EF4-FFF2-40B4-BE49-F238E27FC236}">
              <a16:creationId xmlns:a16="http://schemas.microsoft.com/office/drawing/2014/main" id="{64DBE823-D4BD-4A62-AAA8-203F5E0A3B2B}"/>
            </a:ext>
          </a:extLst>
        </xdr:cNvPr>
        <xdr:cNvSpPr txBox="1"/>
      </xdr:nvSpPr>
      <xdr:spPr>
        <a:xfrm>
          <a:off x="1847850" y="2108200"/>
          <a:ext cx="4210050"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Use the PV function to determine how much can afford to borrow if you know how much you can afford</a:t>
          </a:r>
          <a:r>
            <a:rPr lang="en-US" sz="1200" baseline="0">
              <a:solidFill>
                <a:schemeClr val="dk1"/>
              </a:solidFill>
              <a:latin typeface="+mn-lt"/>
              <a:ea typeface="+mn-ea"/>
              <a:cs typeface="+mn-cs"/>
            </a:rPr>
            <a:t> to make in payments.</a:t>
          </a: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know</a:t>
          </a:r>
          <a:r>
            <a:rPr lang="en-US" sz="1200" baseline="0">
              <a:solidFill>
                <a:schemeClr val="dk1"/>
              </a:solidFill>
              <a:latin typeface="+mn-lt"/>
              <a:ea typeface="+mn-ea"/>
              <a:cs typeface="+mn-cs"/>
            </a:rPr>
            <a:t> we can afford payments of $1,000 (PMT). The interest rate on the loan will be 8.00% per year, and we will make monthly (12 per year) payments at the END (0) of each month. The loan will be paid back over a period of 30 years, and the balance owed at that time will be $0 (FV). How much  can we afford to borrow?</a:t>
          </a:r>
          <a:endParaRPr lang="en-US" sz="1200">
            <a:solidFill>
              <a:schemeClr val="dk1"/>
            </a:solidFill>
            <a:latin typeface="+mn-lt"/>
            <a:ea typeface="+mn-ea"/>
            <a:cs typeface="+mn-cs"/>
          </a:endParaRPr>
        </a:p>
        <a:p>
          <a:endParaRPr 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7620</xdr:colOff>
      <xdr:row>10</xdr:row>
      <xdr:rowOff>103505</xdr:rowOff>
    </xdr:from>
    <xdr:to>
      <xdr:col>5</xdr:col>
      <xdr:colOff>506730</xdr:colOff>
      <xdr:row>18</xdr:row>
      <xdr:rowOff>176530</xdr:rowOff>
    </xdr:to>
    <xdr:sp macro="" textlink="">
      <xdr:nvSpPr>
        <xdr:cNvPr id="2" name="TextBox 1">
          <a:extLst>
            <a:ext uri="{FF2B5EF4-FFF2-40B4-BE49-F238E27FC236}">
              <a16:creationId xmlns:a16="http://schemas.microsoft.com/office/drawing/2014/main" id="{FACB716F-74F3-4CFE-AACC-FB989CC6C3F5}"/>
            </a:ext>
          </a:extLst>
        </xdr:cNvPr>
        <xdr:cNvSpPr txBox="1"/>
      </xdr:nvSpPr>
      <xdr:spPr>
        <a:xfrm>
          <a:off x="1855470" y="2103755"/>
          <a:ext cx="5023485" cy="167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Use the PV function to determine how much you would have to start out with to reach a specific goal.</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have a goal of $1,000,000 (FV) in 30 years. We will receive</a:t>
          </a:r>
          <a:r>
            <a:rPr lang="en-US" sz="1200" baseline="0">
              <a:solidFill>
                <a:schemeClr val="dk1"/>
              </a:solidFill>
              <a:latin typeface="+mn-lt"/>
              <a:ea typeface="+mn-ea"/>
              <a:cs typeface="+mn-cs"/>
            </a:rPr>
            <a:t> a return of 10.00% per year. We will save $100 (PMT) at the beginning (1) of each month (12 per year) for 30 years. How much would we have to begin with to reach our goal?</a:t>
          </a:r>
          <a:endParaRPr lang="en-US" sz="1200">
            <a:solidFill>
              <a:schemeClr val="dk1"/>
            </a:solidFill>
            <a:latin typeface="+mn-lt"/>
            <a:ea typeface="+mn-ea"/>
            <a:cs typeface="+mn-cs"/>
          </a:endParaRPr>
        </a:p>
        <a:p>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16510</xdr:colOff>
      <xdr:row>10</xdr:row>
      <xdr:rowOff>90805</xdr:rowOff>
    </xdr:from>
    <xdr:to>
      <xdr:col>6</xdr:col>
      <xdr:colOff>327660</xdr:colOff>
      <xdr:row>22</xdr:row>
      <xdr:rowOff>137160</xdr:rowOff>
    </xdr:to>
    <xdr:sp macro="" textlink="">
      <xdr:nvSpPr>
        <xdr:cNvPr id="2" name="TextBox 1">
          <a:extLst>
            <a:ext uri="{FF2B5EF4-FFF2-40B4-BE49-F238E27FC236}">
              <a16:creationId xmlns:a16="http://schemas.microsoft.com/office/drawing/2014/main" id="{C25A0960-4385-4167-92EE-6E9295E488AE}"/>
            </a:ext>
          </a:extLst>
        </xdr:cNvPr>
        <xdr:cNvSpPr txBox="1"/>
      </xdr:nvSpPr>
      <xdr:spPr>
        <a:xfrm>
          <a:off x="1997710" y="2091055"/>
          <a:ext cx="6254750" cy="2446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Use the PV function to determine how much a series of future payments would be worth to you today. This is the function that a lottery winner must use to decide whether to take a series of future payments (PMT) or a lump sum (PV). </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mn-lt"/>
              <a:ea typeface="+mn-ea"/>
              <a:cs typeface="+mn-cs"/>
            </a:rPr>
            <a:t>In this example, we have won a $20,000,000 lottery which will be paid off at $1,000,000 per year for 20 years. If we could earn 6.00%</a:t>
          </a:r>
          <a:r>
            <a:rPr lang="en-US" sz="1200" baseline="0">
              <a:solidFill>
                <a:schemeClr val="dk1"/>
              </a:solidFill>
              <a:latin typeface="+mn-lt"/>
              <a:ea typeface="+mn-ea"/>
              <a:cs typeface="+mn-cs"/>
            </a:rPr>
            <a:t> on a lump sum and withdraw $1,000,000 per year, how much money would we have to start out  with to exactly duplicate the lottery's performance (i.e., get $1,000,000 per year for 20 years and have exactly $0 left at the end)? This shows us that we would need $12,158,116.49 invested at 6.00% to make this happen. If the lottery offers us more than </a:t>
          </a:r>
          <a:r>
            <a:rPr lang="en-US" sz="1200" baseline="0">
              <a:solidFill>
                <a:schemeClr val="dk1"/>
              </a:solidFill>
              <a:effectLst/>
              <a:latin typeface="+mn-lt"/>
              <a:ea typeface="+mn-ea"/>
              <a:cs typeface="+mn-cs"/>
            </a:rPr>
            <a:t>$12,158,116.49 </a:t>
          </a:r>
          <a:r>
            <a:rPr lang="en-US" sz="1200" baseline="0">
              <a:solidFill>
                <a:schemeClr val="dk1"/>
              </a:solidFill>
              <a:latin typeface="+mn-lt"/>
              <a:ea typeface="+mn-ea"/>
              <a:cs typeface="+mn-cs"/>
            </a:rPr>
            <a:t>, we should take it, invest the money at 6.00%, withdraw $1,000,000 each year, and we will STILL have money left over at the end.</a:t>
          </a:r>
          <a:endParaRPr lang="en-US" sz="1200">
            <a:solidFill>
              <a:schemeClr val="dk1"/>
            </a:solidFill>
            <a:latin typeface="+mn-lt"/>
            <a:ea typeface="+mn-ea"/>
            <a:cs typeface="+mn-cs"/>
          </a:endParaRPr>
        </a:p>
        <a:p>
          <a:endParaRPr 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518160</xdr:colOff>
      <xdr:row>3</xdr:row>
      <xdr:rowOff>66675</xdr:rowOff>
    </xdr:from>
    <xdr:to>
      <xdr:col>13</xdr:col>
      <xdr:colOff>453390</xdr:colOff>
      <xdr:row>9</xdr:row>
      <xdr:rowOff>28575</xdr:rowOff>
    </xdr:to>
    <xdr:sp macro="" textlink="">
      <xdr:nvSpPr>
        <xdr:cNvPr id="2" name="TextBox 1">
          <a:extLst>
            <a:ext uri="{FF2B5EF4-FFF2-40B4-BE49-F238E27FC236}">
              <a16:creationId xmlns:a16="http://schemas.microsoft.com/office/drawing/2014/main" id="{C329564F-A842-415C-83FF-C17594FC8E70}"/>
            </a:ext>
          </a:extLst>
        </xdr:cNvPr>
        <xdr:cNvSpPr txBox="1"/>
      </xdr:nvSpPr>
      <xdr:spPr>
        <a:xfrm>
          <a:off x="6233160" y="889635"/>
          <a:ext cx="6899910" cy="1242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Cells that are labeled in </a:t>
          </a:r>
          <a:r>
            <a:rPr lang="en-US" sz="1100" b="1"/>
            <a:t>bold</a:t>
          </a:r>
          <a:r>
            <a:rPr lang="en-US" sz="1100" b="0"/>
            <a:t> are values that are used in your formulas.</a:t>
          </a:r>
        </a:p>
        <a:p>
          <a:endParaRPr lang="en-US" sz="1100" b="0"/>
        </a:p>
        <a:p>
          <a:r>
            <a:rPr lang="en-US" sz="1100" b="0"/>
            <a:t>Cells</a:t>
          </a:r>
          <a:r>
            <a:rPr lang="en-US" sz="1100" b="0" baseline="0"/>
            <a:t> with a yellow background are cells that you must type values in.</a:t>
          </a:r>
        </a:p>
        <a:p>
          <a:endParaRPr lang="en-US" sz="1100" b="0" baseline="0"/>
        </a:p>
        <a:p>
          <a:r>
            <a:rPr lang="en-US" sz="1100" b="0" baseline="0"/>
            <a:t>Cells with a white background are cells that compute a value. Do NOT enter values in the white cells.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269875</xdr:colOff>
      <xdr:row>0</xdr:row>
      <xdr:rowOff>158750</xdr:rowOff>
    </xdr:from>
    <xdr:to>
      <xdr:col>11</xdr:col>
      <xdr:colOff>390525</xdr:colOff>
      <xdr:row>14</xdr:row>
      <xdr:rowOff>0</xdr:rowOff>
    </xdr:to>
    <xdr:sp macro="" textlink="">
      <xdr:nvSpPr>
        <xdr:cNvPr id="2" name="Text 1">
          <a:extLst>
            <a:ext uri="{FF2B5EF4-FFF2-40B4-BE49-F238E27FC236}">
              <a16:creationId xmlns:a16="http://schemas.microsoft.com/office/drawing/2014/main" id="{7BFD2BF9-3C6F-4EB1-8284-8679E374A215}"/>
            </a:ext>
          </a:extLst>
        </xdr:cNvPr>
        <xdr:cNvSpPr txBox="1">
          <a:spLocks noChangeArrowheads="1"/>
        </xdr:cNvSpPr>
      </xdr:nvSpPr>
      <xdr:spPr bwMode="auto">
        <a:xfrm>
          <a:off x="6396355" y="158750"/>
          <a:ext cx="2680970" cy="208153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data is appropriate for either a line chart or a bar chart. However, any chart that shows how something changes over time </a:t>
          </a:r>
          <a:r>
            <a:rPr lang="en-US" sz="1000" b="1" i="0" u="sng" strike="noStrike" baseline="0">
              <a:solidFill>
                <a:srgbClr val="000000"/>
              </a:solidFill>
              <a:latin typeface="Arial"/>
              <a:cs typeface="Arial"/>
            </a:rPr>
            <a:t>must</a:t>
          </a:r>
          <a:r>
            <a:rPr lang="en-US" sz="1000" b="0" i="0" u="none" strike="noStrike" baseline="0">
              <a:solidFill>
                <a:srgbClr val="000000"/>
              </a:solidFill>
              <a:latin typeface="Arial"/>
              <a:cs typeface="Arial"/>
            </a:rPr>
            <a:t> have the time values on the horizontal axis.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 can pick and choose columns (or rows) to chart by doing a non-adjacent selection.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9525</xdr:rowOff>
    </xdr:from>
    <xdr:to>
      <xdr:col>7</xdr:col>
      <xdr:colOff>0</xdr:colOff>
      <xdr:row>9</xdr:row>
      <xdr:rowOff>158763</xdr:rowOff>
    </xdr:to>
    <xdr:sp macro="" textlink="">
      <xdr:nvSpPr>
        <xdr:cNvPr id="2" name="Text 1">
          <a:extLst>
            <a:ext uri="{FF2B5EF4-FFF2-40B4-BE49-F238E27FC236}">
              <a16:creationId xmlns:a16="http://schemas.microsoft.com/office/drawing/2014/main" id="{0FB357DB-6EBC-4AF8-A1EE-94A68A1D2A30}"/>
            </a:ext>
          </a:extLst>
        </xdr:cNvPr>
        <xdr:cNvSpPr txBox="1">
          <a:spLocks noChangeArrowheads="1"/>
        </xdr:cNvSpPr>
      </xdr:nvSpPr>
      <xdr:spPr bwMode="auto">
        <a:xfrm>
          <a:off x="3383280" y="329565"/>
          <a:ext cx="2560320" cy="142939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data would be appropriate for either a pie chart, or a column chart. A line chart is inappropriate because nothing is changing over time.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149225</xdr:rowOff>
    </xdr:from>
    <xdr:to>
      <xdr:col>10</xdr:col>
      <xdr:colOff>0</xdr:colOff>
      <xdr:row>9</xdr:row>
      <xdr:rowOff>139700</xdr:rowOff>
    </xdr:to>
    <xdr:sp macro="" textlink="">
      <xdr:nvSpPr>
        <xdr:cNvPr id="2" name="Text 1">
          <a:extLst>
            <a:ext uri="{FF2B5EF4-FFF2-40B4-BE49-F238E27FC236}">
              <a16:creationId xmlns:a16="http://schemas.microsoft.com/office/drawing/2014/main" id="{51D991FB-6F86-4817-92A3-2D74F0E9E18F}"/>
            </a:ext>
          </a:extLst>
        </xdr:cNvPr>
        <xdr:cNvSpPr txBox="1">
          <a:spLocks noChangeArrowheads="1"/>
        </xdr:cNvSpPr>
      </xdr:nvSpPr>
      <xdr:spPr bwMode="auto">
        <a:xfrm>
          <a:off x="5646420" y="354965"/>
          <a:ext cx="2926080" cy="127063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data is appropriate for a bar (column) chart.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line chart would be inappropriate here because a line chart is used to show how things change over time.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625475</xdr:colOff>
      <xdr:row>1</xdr:row>
      <xdr:rowOff>9525</xdr:rowOff>
    </xdr:from>
    <xdr:to>
      <xdr:col>10</xdr:col>
      <xdr:colOff>625475</xdr:colOff>
      <xdr:row>12</xdr:row>
      <xdr:rowOff>66675</xdr:rowOff>
    </xdr:to>
    <xdr:sp macro="" textlink="">
      <xdr:nvSpPr>
        <xdr:cNvPr id="2" name="Text 1">
          <a:extLst>
            <a:ext uri="{FF2B5EF4-FFF2-40B4-BE49-F238E27FC236}">
              <a16:creationId xmlns:a16="http://schemas.microsoft.com/office/drawing/2014/main" id="{D2B000F4-5449-4FCF-B536-56458C840A32}"/>
            </a:ext>
          </a:extLst>
        </xdr:cNvPr>
        <xdr:cNvSpPr txBox="1">
          <a:spLocks noChangeArrowheads="1"/>
        </xdr:cNvSpPr>
      </xdr:nvSpPr>
      <xdr:spPr bwMode="auto">
        <a:xfrm>
          <a:off x="3825875" y="169545"/>
          <a:ext cx="3200400" cy="181737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is the sample "bad" data from the U of Wisconsin chart web pages. It has two problems:</a:t>
          </a:r>
        </a:p>
        <a:p>
          <a:pPr algn="l" rtl="0">
            <a:defRPr sz="1000"/>
          </a:pPr>
          <a:r>
            <a:rPr lang="en-US" sz="1000" b="0" i="0" u="none" strike="noStrike" baseline="0">
              <a:solidFill>
                <a:srgbClr val="000000"/>
              </a:solidFill>
              <a:latin typeface="Arial"/>
              <a:cs typeface="Arial"/>
            </a:rPr>
            <a:t>(1) The empty column (C). This can be fixed simply by doing a non-adjacent selection. It is not necessary to move or delete any of the data.</a:t>
          </a:r>
        </a:p>
        <a:p>
          <a:pPr algn="l" rtl="0">
            <a:defRPr sz="1000"/>
          </a:pPr>
          <a:r>
            <a:rPr lang="en-US" sz="1000" b="0" i="0" u="none" strike="noStrike" baseline="0">
              <a:solidFill>
                <a:srgbClr val="000000"/>
              </a:solidFill>
              <a:latin typeface="Arial"/>
              <a:cs typeface="Arial"/>
            </a:rPr>
            <a:t>(2) There are no labels to the left of the data. Excel gets its labels from the data on the worksheet. If you want "Item 1", "Item 2", etc. to appear on your chart, they must be on your worksheet, and they must be selected before invoking the chart wizard.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527104</xdr:colOff>
      <xdr:row>17</xdr:row>
      <xdr:rowOff>185765</xdr:rowOff>
    </xdr:to>
    <xdr:sp macro="" textlink="">
      <xdr:nvSpPr>
        <xdr:cNvPr id="2" name="Text Box 1">
          <a:extLst>
            <a:ext uri="{FF2B5EF4-FFF2-40B4-BE49-F238E27FC236}">
              <a16:creationId xmlns:a16="http://schemas.microsoft.com/office/drawing/2014/main" id="{06A8F6CE-9931-43E1-8352-DD928DABFD10}"/>
            </a:ext>
          </a:extLst>
        </xdr:cNvPr>
        <xdr:cNvSpPr txBox="1">
          <a:spLocks noChangeArrowheads="1"/>
        </xdr:cNvSpPr>
      </xdr:nvSpPr>
      <xdr:spPr bwMode="auto">
        <a:xfrm>
          <a:off x="0" y="2674620"/>
          <a:ext cx="8413804" cy="1008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FF0000"/>
              </a:solidFill>
              <a:latin typeface="Verdana"/>
            </a:rPr>
            <a:t>Calculate grades on this page comparing the Score</a:t>
          </a:r>
          <a:r>
            <a:rPr lang="en-US" sz="1000" b="0" i="0" strike="noStrike" baseline="0">
              <a:solidFill>
                <a:srgbClr val="FF0000"/>
              </a:solidFill>
              <a:latin typeface="Verdana"/>
            </a:rPr>
            <a:t> (column B) with the minimum score required to pass (E2). If the Score is at least (&gt;=) the value in E2, the student passes (Grade="P"), otherwise the student fails (Grade="F").</a:t>
          </a:r>
          <a:endParaRPr lang="en-US" sz="1000" b="0" i="0" strike="noStrike">
            <a:solidFill>
              <a:srgbClr val="FF0000"/>
            </a:solidFill>
            <a:latin typeface="Verdan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22861</xdr:colOff>
      <xdr:row>14</xdr:row>
      <xdr:rowOff>6392</xdr:rowOff>
    </xdr:from>
    <xdr:to>
      <xdr:col>9</xdr:col>
      <xdr:colOff>0</xdr:colOff>
      <xdr:row>18</xdr:row>
      <xdr:rowOff>192157</xdr:rowOff>
    </xdr:to>
    <xdr:sp macro="" textlink="">
      <xdr:nvSpPr>
        <xdr:cNvPr id="2" name="Text Box 1">
          <a:extLst>
            <a:ext uri="{FF2B5EF4-FFF2-40B4-BE49-F238E27FC236}">
              <a16:creationId xmlns:a16="http://schemas.microsoft.com/office/drawing/2014/main" id="{D37C58E0-A966-442A-87B9-FFCD31014C32}"/>
            </a:ext>
          </a:extLst>
        </xdr:cNvPr>
        <xdr:cNvSpPr txBox="1">
          <a:spLocks noChangeArrowheads="1"/>
        </xdr:cNvSpPr>
      </xdr:nvSpPr>
      <xdr:spPr bwMode="auto">
        <a:xfrm>
          <a:off x="22861" y="3001052"/>
          <a:ext cx="8442959" cy="1008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FF0000"/>
              </a:solidFill>
              <a:latin typeface="Verdana"/>
            </a:rPr>
            <a:t>Calculate grades on this page using the AND function. A student passes if BOTH of the following are true:</a:t>
          </a:r>
        </a:p>
        <a:p>
          <a:pPr algn="l" rtl="0">
            <a:defRPr sz="1000"/>
          </a:pPr>
          <a:endParaRPr lang="en-US" sz="1000" b="0" i="0" strike="noStrike">
            <a:solidFill>
              <a:srgbClr val="FF0000"/>
            </a:solidFill>
            <a:latin typeface="Verdana"/>
          </a:endParaRPr>
        </a:p>
        <a:p>
          <a:pPr algn="l" rtl="0">
            <a:defRPr sz="1000"/>
          </a:pPr>
          <a:r>
            <a:rPr lang="en-US" sz="1000" b="0" i="0" strike="noStrike">
              <a:solidFill>
                <a:srgbClr val="FF0000"/>
              </a:solidFill>
              <a:latin typeface="Verdana"/>
            </a:rPr>
            <a:t>(1) Homework score is at least the minimum.</a:t>
          </a:r>
        </a:p>
        <a:p>
          <a:pPr algn="l" rtl="0">
            <a:defRPr sz="1000"/>
          </a:pPr>
          <a:endParaRPr lang="en-US" sz="1000" b="0" i="0" strike="noStrike">
            <a:solidFill>
              <a:srgbClr val="FF0000"/>
            </a:solidFill>
            <a:latin typeface="Verdana"/>
          </a:endParaRPr>
        </a:p>
        <a:p>
          <a:pPr algn="l" rtl="0">
            <a:defRPr sz="1000"/>
          </a:pPr>
          <a:r>
            <a:rPr lang="en-US" sz="1000" b="0" i="0" strike="noStrike">
              <a:solidFill>
                <a:srgbClr val="FF0000"/>
              </a:solidFill>
              <a:latin typeface="Verdana"/>
            </a:rPr>
            <a:t>(2) Final test score is at least the minimum.</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6295</xdr:colOff>
      <xdr:row>14</xdr:row>
      <xdr:rowOff>4059</xdr:rowOff>
    </xdr:from>
    <xdr:to>
      <xdr:col>9</xdr:col>
      <xdr:colOff>0</xdr:colOff>
      <xdr:row>19</xdr:row>
      <xdr:rowOff>0</xdr:rowOff>
    </xdr:to>
    <xdr:sp macro="" textlink="">
      <xdr:nvSpPr>
        <xdr:cNvPr id="2" name="Text Box 2">
          <a:extLst>
            <a:ext uri="{FF2B5EF4-FFF2-40B4-BE49-F238E27FC236}">
              <a16:creationId xmlns:a16="http://schemas.microsoft.com/office/drawing/2014/main" id="{408DECAD-14A4-4F71-A5C1-3EE5B1FC16B9}"/>
            </a:ext>
          </a:extLst>
        </xdr:cNvPr>
        <xdr:cNvSpPr txBox="1">
          <a:spLocks noChangeArrowheads="1"/>
        </xdr:cNvSpPr>
      </xdr:nvSpPr>
      <xdr:spPr bwMode="auto">
        <a:xfrm>
          <a:off x="6295" y="2998719"/>
          <a:ext cx="8459525" cy="102464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FF0000"/>
              </a:solidFill>
              <a:latin typeface="Verdana"/>
            </a:rPr>
            <a:t>Calculate grades on this page using the OR function. A student FAILS if EITHER of the following is true:</a:t>
          </a:r>
        </a:p>
        <a:p>
          <a:pPr algn="l" rtl="0">
            <a:defRPr sz="1000"/>
          </a:pPr>
          <a:endParaRPr lang="en-US" sz="1000" b="0" i="0" strike="noStrike">
            <a:solidFill>
              <a:srgbClr val="FF0000"/>
            </a:solidFill>
            <a:latin typeface="Verdana"/>
          </a:endParaRPr>
        </a:p>
        <a:p>
          <a:pPr algn="l" rtl="0">
            <a:defRPr sz="1000"/>
          </a:pPr>
          <a:r>
            <a:rPr lang="en-US" sz="1000" b="0" i="0" strike="noStrike">
              <a:solidFill>
                <a:srgbClr val="FF0000"/>
              </a:solidFill>
              <a:latin typeface="Verdana"/>
            </a:rPr>
            <a:t>(1) Homework score is below the minimum.</a:t>
          </a:r>
        </a:p>
        <a:p>
          <a:pPr algn="l" rtl="0">
            <a:defRPr sz="1000"/>
          </a:pPr>
          <a:endParaRPr lang="en-US" sz="1000" b="0" i="0" strike="noStrike">
            <a:solidFill>
              <a:srgbClr val="FF0000"/>
            </a:solidFill>
            <a:latin typeface="Verdana"/>
          </a:endParaRPr>
        </a:p>
        <a:p>
          <a:pPr algn="l" rtl="0">
            <a:defRPr sz="1000"/>
          </a:pPr>
          <a:r>
            <a:rPr lang="en-US" sz="1000" b="0" i="0" strike="noStrike">
              <a:solidFill>
                <a:srgbClr val="FF0000"/>
              </a:solidFill>
              <a:latin typeface="Verdana"/>
            </a:rPr>
            <a:t>(2) Final test score is below the minimum.</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B47CF-6C0B-4502-934E-D052362B0EB3}">
  <sheetPr>
    <tabColor theme="8" tint="-0.249977111117893"/>
  </sheetPr>
  <dimension ref="A1:F5"/>
  <sheetViews>
    <sheetView zoomScale="160" zoomScaleNormal="160" workbookViewId="0">
      <selection activeCell="B8" sqref="B8"/>
    </sheetView>
  </sheetViews>
  <sheetFormatPr defaultColWidth="10.7265625" defaultRowHeight="13"/>
  <cols>
    <col min="1" max="16384" width="10.7265625" style="215"/>
  </cols>
  <sheetData>
    <row r="1" spans="1:6">
      <c r="B1" s="215" t="s">
        <v>5</v>
      </c>
      <c r="C1" s="215" t="s">
        <v>6</v>
      </c>
      <c r="D1" s="215" t="s">
        <v>7</v>
      </c>
      <c r="E1" s="215" t="s">
        <v>8</v>
      </c>
      <c r="F1" s="215" t="s">
        <v>16</v>
      </c>
    </row>
    <row r="2" spans="1:6">
      <c r="B2" s="215">
        <v>300</v>
      </c>
      <c r="C2" s="215">
        <v>300</v>
      </c>
      <c r="D2" s="215">
        <v>300</v>
      </c>
      <c r="E2" s="215">
        <f>SUM(B2:D2)</f>
        <v>900</v>
      </c>
      <c r="F2" s="215">
        <f>E2/$E$5</f>
        <v>0.3</v>
      </c>
    </row>
    <row r="3" spans="1:6">
      <c r="A3" s="215" t="s">
        <v>14</v>
      </c>
      <c r="B3" s="215">
        <v>500</v>
      </c>
      <c r="C3" s="215">
        <v>500</v>
      </c>
      <c r="D3" s="215">
        <v>500</v>
      </c>
      <c r="E3" s="215">
        <f t="shared" ref="E3:E4" si="0">SUM(B3:D3)</f>
        <v>1500</v>
      </c>
      <c r="F3" s="215">
        <f t="shared" ref="F3:F5" si="1">E3/$E$5</f>
        <v>0.5</v>
      </c>
    </row>
    <row r="4" spans="1:6">
      <c r="A4" s="215" t="s">
        <v>15</v>
      </c>
      <c r="B4" s="215">
        <v>200</v>
      </c>
      <c r="C4" s="215">
        <v>200</v>
      </c>
      <c r="D4" s="215">
        <v>200</v>
      </c>
      <c r="E4" s="215">
        <f t="shared" si="0"/>
        <v>600</v>
      </c>
      <c r="F4" s="215">
        <f t="shared" si="1"/>
        <v>0.2</v>
      </c>
    </row>
    <row r="5" spans="1:6">
      <c r="A5" s="215" t="s">
        <v>8</v>
      </c>
      <c r="B5" s="215">
        <f>SUM(B2:B4)</f>
        <v>1000</v>
      </c>
      <c r="C5" s="215">
        <f t="shared" ref="C5:E5" si="2">SUM(C2:C4)</f>
        <v>1000</v>
      </c>
      <c r="D5" s="215">
        <f t="shared" si="2"/>
        <v>1000</v>
      </c>
      <c r="E5" s="215">
        <f t="shared" si="2"/>
        <v>3000</v>
      </c>
      <c r="F5" s="215">
        <f t="shared" si="1"/>
        <v>1</v>
      </c>
    </row>
  </sheetData>
  <printOptions horizont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6C03-E735-4450-8C56-2EEB138278CD}">
  <sheetPr>
    <tabColor rgb="FF00B050"/>
  </sheetPr>
  <dimension ref="A1:D16"/>
  <sheetViews>
    <sheetView zoomScale="130" zoomScaleNormal="130" workbookViewId="0">
      <selection sqref="A1:D1"/>
    </sheetView>
  </sheetViews>
  <sheetFormatPr defaultColWidth="9.26953125" defaultRowHeight="13.5"/>
  <cols>
    <col min="1" max="1" width="21.1796875" style="39" customWidth="1"/>
    <col min="2" max="16384" width="9.26953125" style="39"/>
  </cols>
  <sheetData>
    <row r="1" spans="1:4" s="40" customFormat="1" ht="23.5">
      <c r="A1" s="220" t="s">
        <v>528</v>
      </c>
      <c r="B1" s="220"/>
      <c r="C1" s="220"/>
      <c r="D1" s="220"/>
    </row>
    <row r="2" spans="1:4" ht="17">
      <c r="A2" s="207" t="s">
        <v>522</v>
      </c>
      <c r="B2" s="204" t="s">
        <v>523</v>
      </c>
      <c r="C2" s="204" t="s">
        <v>524</v>
      </c>
      <c r="D2" s="211" t="s">
        <v>44</v>
      </c>
    </row>
    <row r="3" spans="1:4" ht="13.5" customHeight="1">
      <c r="A3" s="208" t="s">
        <v>46</v>
      </c>
      <c r="B3" s="209">
        <v>13</v>
      </c>
      <c r="C3" s="209">
        <v>1</v>
      </c>
      <c r="D3" s="210">
        <f>B3/(B3+C3)</f>
        <v>0.9285714285714286</v>
      </c>
    </row>
    <row r="4" spans="1:4" ht="13.5" customHeight="1">
      <c r="A4" s="208" t="s">
        <v>47</v>
      </c>
      <c r="B4" s="209">
        <v>11</v>
      </c>
      <c r="C4" s="209">
        <v>2</v>
      </c>
      <c r="D4" s="210">
        <f t="shared" ref="D4:D16" si="0">B4/(B4+C4)</f>
        <v>0.84615384615384615</v>
      </c>
    </row>
    <row r="5" spans="1:4" ht="13.5" customHeight="1">
      <c r="A5" s="208" t="s">
        <v>52</v>
      </c>
      <c r="B5" s="209">
        <v>11</v>
      </c>
      <c r="C5" s="209">
        <v>2</v>
      </c>
      <c r="D5" s="210">
        <f t="shared" si="0"/>
        <v>0.84615384615384615</v>
      </c>
    </row>
    <row r="6" spans="1:4" ht="13.5" customHeight="1">
      <c r="A6" s="208" t="s">
        <v>49</v>
      </c>
      <c r="B6" s="209">
        <v>10</v>
      </c>
      <c r="C6" s="209">
        <v>4</v>
      </c>
      <c r="D6" s="210">
        <f t="shared" si="0"/>
        <v>0.7142857142857143</v>
      </c>
    </row>
    <row r="7" spans="1:4" ht="13.5" customHeight="1">
      <c r="A7" s="208" t="s">
        <v>45</v>
      </c>
      <c r="B7" s="209">
        <v>10</v>
      </c>
      <c r="C7" s="209">
        <v>3</v>
      </c>
      <c r="D7" s="210">
        <f t="shared" si="0"/>
        <v>0.76923076923076927</v>
      </c>
    </row>
    <row r="8" spans="1:4" ht="13.5" customHeight="1">
      <c r="A8" s="208" t="s">
        <v>54</v>
      </c>
      <c r="B8" s="209">
        <v>9</v>
      </c>
      <c r="C8" s="209">
        <v>4</v>
      </c>
      <c r="D8" s="210">
        <f t="shared" si="0"/>
        <v>0.69230769230769229</v>
      </c>
    </row>
    <row r="9" spans="1:4" ht="13.5" customHeight="1">
      <c r="A9" s="208" t="s">
        <v>55</v>
      </c>
      <c r="B9" s="209">
        <v>8</v>
      </c>
      <c r="C9" s="209">
        <v>5</v>
      </c>
      <c r="D9" s="210">
        <f t="shared" si="0"/>
        <v>0.61538461538461542</v>
      </c>
    </row>
    <row r="10" spans="1:4" ht="13.5" customHeight="1">
      <c r="A10" s="208" t="s">
        <v>50</v>
      </c>
      <c r="B10" s="209">
        <v>7</v>
      </c>
      <c r="C10" s="209">
        <v>6</v>
      </c>
      <c r="D10" s="210">
        <f t="shared" si="0"/>
        <v>0.53846153846153844</v>
      </c>
    </row>
    <row r="11" spans="1:4" ht="13.5" customHeight="1">
      <c r="A11" s="208" t="s">
        <v>53</v>
      </c>
      <c r="B11" s="209">
        <v>6</v>
      </c>
      <c r="C11" s="209">
        <v>7</v>
      </c>
      <c r="D11" s="210">
        <f t="shared" si="0"/>
        <v>0.46153846153846156</v>
      </c>
    </row>
    <row r="12" spans="1:4" ht="13.5" customHeight="1">
      <c r="A12" s="208" t="s">
        <v>525</v>
      </c>
      <c r="B12" s="209">
        <v>5</v>
      </c>
      <c r="C12" s="209">
        <v>7</v>
      </c>
      <c r="D12" s="210">
        <f t="shared" si="0"/>
        <v>0.41666666666666669</v>
      </c>
    </row>
    <row r="13" spans="1:4" ht="13.5" customHeight="1">
      <c r="A13" s="208" t="s">
        <v>51</v>
      </c>
      <c r="B13" s="209">
        <v>4</v>
      </c>
      <c r="C13" s="209">
        <v>8</v>
      </c>
      <c r="D13" s="210">
        <f t="shared" si="0"/>
        <v>0.33333333333333331</v>
      </c>
    </row>
    <row r="14" spans="1:4" ht="15.5">
      <c r="A14" s="208" t="s">
        <v>526</v>
      </c>
      <c r="B14" s="209">
        <v>3</v>
      </c>
      <c r="C14" s="209">
        <v>9</v>
      </c>
      <c r="D14" s="210">
        <f t="shared" si="0"/>
        <v>0.25</v>
      </c>
    </row>
    <row r="15" spans="1:4" ht="15.5">
      <c r="A15" s="208" t="s">
        <v>48</v>
      </c>
      <c r="B15" s="209">
        <v>3</v>
      </c>
      <c r="C15" s="209">
        <v>9</v>
      </c>
      <c r="D15" s="210">
        <f t="shared" si="0"/>
        <v>0.25</v>
      </c>
    </row>
    <row r="16" spans="1:4" ht="15.5">
      <c r="A16" s="208" t="s">
        <v>527</v>
      </c>
      <c r="B16" s="209">
        <v>2</v>
      </c>
      <c r="C16" s="209">
        <v>10</v>
      </c>
      <c r="D16" s="210">
        <f t="shared" si="0"/>
        <v>0.16666666666666666</v>
      </c>
    </row>
  </sheetData>
  <mergeCells count="1">
    <mergeCell ref="A1:D1"/>
  </mergeCells>
  <pageMargins left="0.75" right="0.75" top="1"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460D8-A61D-489C-80CD-3C8622371F6C}">
  <sheetPr>
    <tabColor rgb="FF00B050"/>
  </sheetPr>
  <dimension ref="A1:G16"/>
  <sheetViews>
    <sheetView zoomScale="145" zoomScaleNormal="145" workbookViewId="0">
      <selection activeCell="A3" sqref="A3:A14"/>
    </sheetView>
  </sheetViews>
  <sheetFormatPr defaultColWidth="9.26953125" defaultRowHeight="13.5"/>
  <cols>
    <col min="1" max="1" width="9.26953125" style="39"/>
    <col min="2" max="7" width="13.26953125" style="39" customWidth="1"/>
    <col min="8" max="16384" width="9.26953125" style="39"/>
  </cols>
  <sheetData>
    <row r="1" spans="1:7" ht="23.5">
      <c r="A1" s="217" t="s">
        <v>56</v>
      </c>
      <c r="B1" s="217"/>
      <c r="C1" s="217"/>
      <c r="D1" s="217"/>
      <c r="E1" s="217"/>
      <c r="F1" s="217"/>
      <c r="G1" s="217"/>
    </row>
    <row r="2" spans="1:7" ht="15" thickBot="1">
      <c r="A2" s="3" t="s">
        <v>21</v>
      </c>
      <c r="B2" s="7" t="s">
        <v>57</v>
      </c>
      <c r="C2" s="7" t="s">
        <v>58</v>
      </c>
      <c r="D2" s="7" t="s">
        <v>59</v>
      </c>
      <c r="E2" s="7" t="s">
        <v>60</v>
      </c>
      <c r="F2" s="7" t="s">
        <v>61</v>
      </c>
      <c r="G2" s="7" t="s">
        <v>62</v>
      </c>
    </row>
    <row r="3" spans="1:7" ht="14.5">
      <c r="A3" s="212">
        <v>1985</v>
      </c>
      <c r="B3" s="41">
        <v>985</v>
      </c>
      <c r="C3" s="41">
        <v>210</v>
      </c>
      <c r="D3" s="41">
        <v>185</v>
      </c>
      <c r="E3" s="41">
        <v>110</v>
      </c>
      <c r="F3" s="41">
        <v>80</v>
      </c>
      <c r="G3" s="41">
        <v>12</v>
      </c>
    </row>
    <row r="4" spans="1:7" ht="14.5">
      <c r="A4" s="212">
        <v>1986</v>
      </c>
      <c r="B4" s="41">
        <v>985</v>
      </c>
      <c r="C4" s="41">
        <v>198</v>
      </c>
      <c r="D4" s="41">
        <v>184</v>
      </c>
      <c r="E4" s="41">
        <v>103</v>
      </c>
      <c r="F4" s="41">
        <v>88</v>
      </c>
      <c r="G4" s="41">
        <v>10</v>
      </c>
    </row>
    <row r="5" spans="1:7" ht="14.5">
      <c r="A5" s="212">
        <v>1987</v>
      </c>
      <c r="B5" s="41">
        <v>912</v>
      </c>
      <c r="C5" s="41">
        <v>241</v>
      </c>
      <c r="D5" s="41">
        <v>180</v>
      </c>
      <c r="E5" s="41">
        <v>110</v>
      </c>
      <c r="F5" s="41">
        <v>88</v>
      </c>
      <c r="G5" s="41">
        <v>11</v>
      </c>
    </row>
    <row r="6" spans="1:7" ht="14.5">
      <c r="A6" s="212">
        <v>1988</v>
      </c>
      <c r="B6" s="41">
        <v>865</v>
      </c>
      <c r="C6" s="41">
        <v>276</v>
      </c>
      <c r="D6" s="41">
        <v>178</v>
      </c>
      <c r="E6" s="41">
        <v>110</v>
      </c>
      <c r="F6" s="41">
        <v>90</v>
      </c>
      <c r="G6" s="41">
        <v>11</v>
      </c>
    </row>
    <row r="7" spans="1:7" ht="14.5">
      <c r="A7" s="212">
        <v>1989</v>
      </c>
      <c r="B7" s="41">
        <v>835</v>
      </c>
      <c r="C7" s="41">
        <v>305</v>
      </c>
      <c r="D7" s="41">
        <v>175</v>
      </c>
      <c r="E7" s="41">
        <v>90</v>
      </c>
      <c r="F7" s="41">
        <v>96</v>
      </c>
      <c r="G7" s="41">
        <v>12</v>
      </c>
    </row>
    <row r="8" spans="1:7" ht="14.5">
      <c r="A8" s="212">
        <v>1990</v>
      </c>
      <c r="B8" s="41">
        <v>780</v>
      </c>
      <c r="C8" s="41">
        <v>350</v>
      </c>
      <c r="D8" s="41">
        <v>175</v>
      </c>
      <c r="E8" s="41">
        <v>90</v>
      </c>
      <c r="F8" s="41">
        <v>95</v>
      </c>
      <c r="G8" s="41">
        <v>12</v>
      </c>
    </row>
    <row r="9" spans="1:7" ht="14.5">
      <c r="A9" s="212">
        <v>1991</v>
      </c>
      <c r="B9" s="41">
        <v>848</v>
      </c>
      <c r="C9" s="41">
        <v>435</v>
      </c>
      <c r="D9" s="41">
        <v>169</v>
      </c>
      <c r="E9" s="41">
        <v>88</v>
      </c>
      <c r="F9" s="41">
        <v>98</v>
      </c>
      <c r="G9" s="41">
        <v>11</v>
      </c>
    </row>
    <row r="10" spans="1:7" ht="14.5">
      <c r="A10" s="212">
        <v>1992</v>
      </c>
      <c r="B10" s="41">
        <v>940</v>
      </c>
      <c r="C10" s="41">
        <v>450</v>
      </c>
      <c r="D10" s="41">
        <v>172</v>
      </c>
      <c r="E10" s="41">
        <v>85</v>
      </c>
      <c r="F10" s="41">
        <v>100</v>
      </c>
      <c r="G10" s="41">
        <v>11</v>
      </c>
    </row>
    <row r="11" spans="1:7" ht="14.5">
      <c r="A11" s="212">
        <v>1993</v>
      </c>
      <c r="B11" s="41">
        <v>918</v>
      </c>
      <c r="C11" s="41">
        <v>349</v>
      </c>
      <c r="D11" s="41">
        <v>170</v>
      </c>
      <c r="E11" s="41">
        <v>85</v>
      </c>
      <c r="F11" s="41">
        <v>99</v>
      </c>
      <c r="G11" s="41">
        <v>12</v>
      </c>
    </row>
    <row r="12" spans="1:7" ht="14.5">
      <c r="A12" s="212">
        <v>1994</v>
      </c>
      <c r="B12" s="41">
        <v>942</v>
      </c>
      <c r="C12" s="41">
        <v>349</v>
      </c>
      <c r="D12" s="41">
        <v>168</v>
      </c>
      <c r="E12" s="41">
        <v>84</v>
      </c>
      <c r="F12" s="41">
        <v>99</v>
      </c>
      <c r="G12" s="41">
        <v>11</v>
      </c>
    </row>
    <row r="13" spans="1:7" ht="14.5">
      <c r="A13" s="212">
        <v>1995</v>
      </c>
      <c r="B13" s="41">
        <v>925</v>
      </c>
      <c r="C13" s="41">
        <v>351</v>
      </c>
      <c r="D13" s="41">
        <v>166</v>
      </c>
      <c r="E13" s="41">
        <v>84</v>
      </c>
      <c r="F13" s="41">
        <v>100</v>
      </c>
      <c r="G13" s="41">
        <v>11</v>
      </c>
    </row>
    <row r="14" spans="1:7" ht="14.5">
      <c r="A14" s="212">
        <v>1996</v>
      </c>
      <c r="B14" s="41">
        <v>948</v>
      </c>
      <c r="C14" s="41">
        <v>358</v>
      </c>
      <c r="D14" s="41">
        <v>164</v>
      </c>
      <c r="E14" s="41">
        <v>84</v>
      </c>
      <c r="F14" s="41">
        <v>101</v>
      </c>
      <c r="G14" s="41">
        <v>11</v>
      </c>
    </row>
    <row r="16" spans="1:7">
      <c r="B16" s="39" t="s">
        <v>63</v>
      </c>
    </row>
  </sheetData>
  <mergeCells count="1">
    <mergeCell ref="A1:G1"/>
  </mergeCells>
  <pageMargins left="0.75" right="0.75" top="1" bottom="1" header="0.5" footer="0.5"/>
  <pageSetup orientation="portrait" horizont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C05F-E5F0-47DE-A85B-3C2C6008F8B3}">
  <sheetPr>
    <tabColor rgb="FF00B050"/>
  </sheetPr>
  <dimension ref="A1:B6"/>
  <sheetViews>
    <sheetView zoomScale="190" zoomScaleNormal="190" workbookViewId="0">
      <selection activeCell="A2" sqref="A2:XFD2"/>
    </sheetView>
  </sheetViews>
  <sheetFormatPr defaultColWidth="9.26953125" defaultRowHeight="13.5"/>
  <cols>
    <col min="1" max="1" width="30.54296875" style="39" customWidth="1"/>
    <col min="2" max="16384" width="9.26953125" style="39"/>
  </cols>
  <sheetData>
    <row r="1" spans="1:2" ht="15" thickBot="1">
      <c r="A1" s="221" t="s">
        <v>529</v>
      </c>
      <c r="B1" s="221"/>
    </row>
    <row r="2" spans="1:2">
      <c r="A2" s="39" t="s">
        <v>64</v>
      </c>
      <c r="B2" s="42">
        <v>0.53</v>
      </c>
    </row>
    <row r="3" spans="1:2">
      <c r="A3" s="39" t="s">
        <v>65</v>
      </c>
      <c r="B3" s="42">
        <v>0.27</v>
      </c>
    </row>
    <row r="4" spans="1:2">
      <c r="A4" s="39" t="s">
        <v>66</v>
      </c>
      <c r="B4" s="42">
        <v>7.0000000000000007E-2</v>
      </c>
    </row>
    <row r="5" spans="1:2">
      <c r="A5" s="39" t="s">
        <v>67</v>
      </c>
      <c r="B5" s="42">
        <v>7.0000000000000007E-2</v>
      </c>
    </row>
    <row r="6" spans="1:2">
      <c r="A6" s="39" t="s">
        <v>68</v>
      </c>
      <c r="B6" s="42">
        <v>0.06</v>
      </c>
    </row>
  </sheetData>
  <mergeCells count="1">
    <mergeCell ref="A1:B1"/>
  </mergeCells>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CC6E-02B8-43C9-976D-B3DCFBEA92EF}">
  <sheetPr>
    <tabColor rgb="FF00B050"/>
  </sheetPr>
  <dimension ref="A1:B7"/>
  <sheetViews>
    <sheetView zoomScale="140" zoomScaleNormal="140" workbookViewId="0">
      <selection sqref="A1:I1"/>
    </sheetView>
  </sheetViews>
  <sheetFormatPr defaultColWidth="8.81640625" defaultRowHeight="12.5"/>
  <cols>
    <col min="1" max="16384" width="8.81640625" style="44"/>
  </cols>
  <sheetData>
    <row r="1" spans="1:2" ht="14.5">
      <c r="A1" s="43" t="s">
        <v>18</v>
      </c>
      <c r="B1" s="43" t="s">
        <v>69</v>
      </c>
    </row>
    <row r="2" spans="1:2" ht="14.5">
      <c r="A2" s="45">
        <v>0</v>
      </c>
      <c r="B2" s="46">
        <v>0</v>
      </c>
    </row>
    <row r="3" spans="1:2" ht="14.5">
      <c r="A3" s="45">
        <v>0.1</v>
      </c>
      <c r="B3" s="46">
        <v>2</v>
      </c>
    </row>
    <row r="4" spans="1:2" ht="14.5">
      <c r="A4" s="45">
        <v>0.2</v>
      </c>
      <c r="B4" s="46">
        <v>3.5</v>
      </c>
    </row>
    <row r="5" spans="1:2" ht="14.5">
      <c r="A5" s="45">
        <v>0.3</v>
      </c>
      <c r="B5" s="46">
        <v>4.9000000000000004</v>
      </c>
    </row>
    <row r="6" spans="1:2" ht="14.5">
      <c r="A6" s="45">
        <v>0.4</v>
      </c>
      <c r="B6" s="46">
        <v>6.7</v>
      </c>
    </row>
    <row r="7" spans="1:2" ht="14.5">
      <c r="A7" s="45">
        <v>0.5</v>
      </c>
      <c r="B7" s="46">
        <v>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CF350-FC1A-40B1-8367-E9B0DFA0EFFE}">
  <sheetPr>
    <tabColor rgb="FF00B050"/>
  </sheetPr>
  <dimension ref="A1:C12"/>
  <sheetViews>
    <sheetView zoomScale="130" zoomScaleNormal="130" workbookViewId="0">
      <selection sqref="A1:I1"/>
    </sheetView>
  </sheetViews>
  <sheetFormatPr defaultColWidth="9.26953125" defaultRowHeight="13.5"/>
  <cols>
    <col min="1" max="1" width="12" style="39" customWidth="1"/>
    <col min="2" max="2" width="12.26953125" style="39" bestFit="1" customWidth="1"/>
    <col min="3" max="3" width="7.7265625" style="39" bestFit="1" customWidth="1"/>
    <col min="4" max="16384" width="9.26953125" style="39"/>
  </cols>
  <sheetData>
    <row r="1" spans="1:3">
      <c r="A1" s="40" t="s">
        <v>70</v>
      </c>
      <c r="B1" s="40" t="s">
        <v>71</v>
      </c>
      <c r="C1" s="40" t="s">
        <v>72</v>
      </c>
    </row>
    <row r="2" spans="1:3">
      <c r="A2" s="47">
        <v>37622</v>
      </c>
      <c r="B2" s="39">
        <v>30</v>
      </c>
      <c r="C2" s="39">
        <v>0</v>
      </c>
    </row>
    <row r="3" spans="1:3">
      <c r="A3" s="47">
        <v>37623</v>
      </c>
      <c r="B3" s="39">
        <v>15</v>
      </c>
      <c r="C3" s="39">
        <v>2</v>
      </c>
    </row>
    <row r="4" spans="1:3">
      <c r="A4" s="47">
        <v>37624</v>
      </c>
      <c r="B4" s="39">
        <v>25</v>
      </c>
      <c r="C4" s="39">
        <v>0</v>
      </c>
    </row>
    <row r="5" spans="1:3">
      <c r="A5" s="47">
        <v>37625</v>
      </c>
      <c r="B5" s="39">
        <v>10</v>
      </c>
      <c r="C5" s="39">
        <v>0</v>
      </c>
    </row>
    <row r="6" spans="1:3">
      <c r="A6" s="47">
        <v>37626</v>
      </c>
      <c r="B6" s="39">
        <v>32</v>
      </c>
      <c r="C6" s="39">
        <v>5</v>
      </c>
    </row>
    <row r="7" spans="1:3">
      <c r="A7" s="47">
        <v>37627</v>
      </c>
      <c r="B7" s="39">
        <v>40</v>
      </c>
      <c r="C7" s="39">
        <v>0</v>
      </c>
    </row>
    <row r="8" spans="1:3">
      <c r="A8" s="47">
        <v>37628</v>
      </c>
      <c r="B8" s="39">
        <v>15</v>
      </c>
      <c r="C8" s="39">
        <v>2</v>
      </c>
    </row>
    <row r="9" spans="1:3">
      <c r="A9" s="47">
        <v>37629</v>
      </c>
      <c r="B9" s="39">
        <v>18</v>
      </c>
      <c r="C9" s="39">
        <v>2</v>
      </c>
    </row>
    <row r="10" spans="1:3">
      <c r="A10" s="47">
        <v>37630</v>
      </c>
      <c r="B10" s="39">
        <v>27</v>
      </c>
      <c r="C10" s="39">
        <v>0</v>
      </c>
    </row>
    <row r="11" spans="1:3">
      <c r="A11" s="47">
        <v>37631</v>
      </c>
      <c r="B11" s="39">
        <v>10</v>
      </c>
      <c r="C11" s="39">
        <v>0</v>
      </c>
    </row>
    <row r="12" spans="1:3">
      <c r="A12" s="47">
        <v>37632</v>
      </c>
      <c r="B12" s="39">
        <v>8</v>
      </c>
      <c r="C12" s="39">
        <v>1</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00FD-E438-41E6-B4FB-6796CF80CEC7}">
  <sheetPr>
    <tabColor rgb="FF00B050"/>
  </sheetPr>
  <dimension ref="A1:E14"/>
  <sheetViews>
    <sheetView workbookViewId="0">
      <selection sqref="A1:E1"/>
    </sheetView>
  </sheetViews>
  <sheetFormatPr defaultColWidth="10.7265625" defaultRowHeight="13.5"/>
  <cols>
    <col min="1" max="1" width="29" style="39" customWidth="1"/>
    <col min="2" max="16384" width="10.7265625" style="39"/>
  </cols>
  <sheetData>
    <row r="1" spans="1:5" ht="17.5" thickBot="1">
      <c r="A1" s="222" t="s">
        <v>73</v>
      </c>
      <c r="B1" s="222"/>
      <c r="C1" s="222"/>
      <c r="D1" s="222"/>
      <c r="E1" s="222"/>
    </row>
    <row r="2" spans="1:5" ht="18" thickTop="1" thickBot="1">
      <c r="B2" s="213" t="s">
        <v>74</v>
      </c>
      <c r="C2" s="213" t="s">
        <v>75</v>
      </c>
      <c r="D2" s="41"/>
    </row>
    <row r="3" spans="1:5" ht="15" thickTop="1">
      <c r="A3" s="4" t="s">
        <v>76</v>
      </c>
      <c r="B3" s="48">
        <v>0.19</v>
      </c>
      <c r="C3" s="48">
        <v>0.37</v>
      </c>
    </row>
    <row r="4" spans="1:5" ht="14.5">
      <c r="A4" s="4" t="s">
        <v>77</v>
      </c>
      <c r="B4" s="48">
        <v>0.25</v>
      </c>
      <c r="C4" s="48">
        <v>0.28000000000000003</v>
      </c>
    </row>
    <row r="5" spans="1:5" ht="14.5">
      <c r="A5" s="4" t="s">
        <v>78</v>
      </c>
      <c r="B5" s="48">
        <v>0.22</v>
      </c>
      <c r="C5" s="48">
        <v>0.19</v>
      </c>
    </row>
    <row r="6" spans="1:5" ht="14.5">
      <c r="A6" s="4" t="s">
        <v>79</v>
      </c>
      <c r="B6" s="48">
        <v>0.21</v>
      </c>
      <c r="C6" s="48">
        <v>0.16</v>
      </c>
    </row>
    <row r="7" spans="1:5" ht="14.5">
      <c r="A7" s="4" t="s">
        <v>80</v>
      </c>
      <c r="B7" s="48">
        <v>0.18</v>
      </c>
      <c r="C7" s="48">
        <v>0.17</v>
      </c>
    </row>
    <row r="8" spans="1:5" ht="14.5">
      <c r="A8" s="4" t="s">
        <v>81</v>
      </c>
      <c r="B8" s="48">
        <v>0.27</v>
      </c>
      <c r="C8" s="48">
        <v>0.13</v>
      </c>
    </row>
    <row r="9" spans="1:5" ht="14.5">
      <c r="A9" s="4" t="s">
        <v>82</v>
      </c>
      <c r="B9" s="48">
        <v>0.15</v>
      </c>
      <c r="C9" s="48">
        <v>0.15</v>
      </c>
    </row>
    <row r="10" spans="1:5" ht="14.5">
      <c r="A10" s="4" t="s">
        <v>83</v>
      </c>
      <c r="B10" s="48">
        <v>0.19</v>
      </c>
      <c r="C10" s="48">
        <v>7.0000000000000007E-2</v>
      </c>
    </row>
    <row r="11" spans="1:5" ht="14.5">
      <c r="A11" s="4" t="s">
        <v>84</v>
      </c>
      <c r="B11" s="48">
        <v>0.03</v>
      </c>
      <c r="C11" s="48">
        <v>0.18</v>
      </c>
    </row>
    <row r="12" spans="1:5" ht="14.5">
      <c r="A12" s="4" t="s">
        <v>85</v>
      </c>
      <c r="B12" s="48">
        <v>0.15</v>
      </c>
      <c r="C12" s="48">
        <v>0.04</v>
      </c>
    </row>
    <row r="14" spans="1:5">
      <c r="B14" s="39" t="s">
        <v>86</v>
      </c>
    </row>
  </sheetData>
  <mergeCells count="1">
    <mergeCell ref="A1:E1"/>
  </mergeCells>
  <pageMargins left="0.75" right="0.75" top="1" bottom="1" header="0.5" footer="0.5"/>
  <headerFooter alignWithMargins="0">
    <oddHeader>&amp;A</oddHeader>
    <oddFooter>Page &amp;P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1E52-9049-461E-AD5C-860BE2C77E7C}">
  <sheetPr>
    <tabColor rgb="FF00B050"/>
  </sheetPr>
  <dimension ref="A1:E13"/>
  <sheetViews>
    <sheetView zoomScale="130" zoomScaleNormal="130" workbookViewId="0">
      <selection sqref="A1:I1"/>
    </sheetView>
  </sheetViews>
  <sheetFormatPr defaultColWidth="9.26953125" defaultRowHeight="13.5"/>
  <cols>
    <col min="1" max="16384" width="9.26953125" style="39"/>
  </cols>
  <sheetData>
    <row r="1" spans="1:5">
      <c r="A1" s="40" t="s">
        <v>87</v>
      </c>
    </row>
    <row r="2" spans="1:5">
      <c r="A2" s="39" t="s">
        <v>88</v>
      </c>
      <c r="B2" s="39" t="s">
        <v>89</v>
      </c>
      <c r="C2" s="49"/>
      <c r="D2" s="39" t="s">
        <v>90</v>
      </c>
      <c r="E2" s="39" t="s">
        <v>91</v>
      </c>
    </row>
    <row r="3" spans="1:5">
      <c r="A3" s="39">
        <v>234</v>
      </c>
      <c r="B3" s="39">
        <v>123</v>
      </c>
      <c r="C3" s="49"/>
      <c r="D3" s="39">
        <v>567</v>
      </c>
      <c r="E3" s="39">
        <v>23</v>
      </c>
    </row>
    <row r="4" spans="1:5">
      <c r="A4" s="39">
        <v>345</v>
      </c>
      <c r="B4" s="39">
        <v>875</v>
      </c>
      <c r="C4" s="49"/>
      <c r="D4" s="39">
        <v>98</v>
      </c>
      <c r="E4" s="39">
        <v>456</v>
      </c>
    </row>
    <row r="5" spans="1:5">
      <c r="A5" s="39">
        <v>456</v>
      </c>
      <c r="B5" s="39">
        <v>482</v>
      </c>
      <c r="C5" s="49"/>
      <c r="D5" s="39">
        <v>543</v>
      </c>
      <c r="E5" s="39">
        <v>85</v>
      </c>
    </row>
    <row r="6" spans="1:5">
      <c r="A6" s="39">
        <v>567</v>
      </c>
      <c r="B6" s="39">
        <v>23</v>
      </c>
      <c r="C6" s="49"/>
      <c r="D6" s="39">
        <v>876</v>
      </c>
    </row>
    <row r="8" spans="1:5">
      <c r="A8" s="40" t="s">
        <v>92</v>
      </c>
    </row>
    <row r="9" spans="1:5">
      <c r="B9" s="39" t="s">
        <v>88</v>
      </c>
      <c r="C9" s="39" t="s">
        <v>89</v>
      </c>
      <c r="D9" s="39" t="s">
        <v>90</v>
      </c>
      <c r="E9" s="39" t="s">
        <v>91</v>
      </c>
    </row>
    <row r="10" spans="1:5">
      <c r="A10" s="50" t="s">
        <v>93</v>
      </c>
      <c r="B10" s="39">
        <v>234</v>
      </c>
      <c r="C10" s="39">
        <v>123</v>
      </c>
      <c r="D10" s="39">
        <v>567</v>
      </c>
      <c r="E10" s="39">
        <v>23</v>
      </c>
    </row>
    <row r="11" spans="1:5">
      <c r="A11" s="50" t="s">
        <v>94</v>
      </c>
      <c r="B11" s="39">
        <v>345</v>
      </c>
      <c r="C11" s="39">
        <v>875</v>
      </c>
      <c r="D11" s="39">
        <v>98</v>
      </c>
      <c r="E11" s="39">
        <v>456</v>
      </c>
    </row>
    <row r="12" spans="1:5">
      <c r="A12" s="50" t="s">
        <v>95</v>
      </c>
      <c r="B12" s="39">
        <v>456</v>
      </c>
      <c r="C12" s="39">
        <v>482</v>
      </c>
      <c r="D12" s="39">
        <v>543</v>
      </c>
      <c r="E12" s="39">
        <v>85</v>
      </c>
    </row>
    <row r="13" spans="1:5">
      <c r="A13" s="50" t="s">
        <v>96</v>
      </c>
      <c r="B13" s="39">
        <v>567</v>
      </c>
      <c r="C13" s="39">
        <v>23</v>
      </c>
      <c r="D13" s="39">
        <v>876</v>
      </c>
    </row>
  </sheetData>
  <pageMargins left="0.75" right="0.75" top="1" bottom="1" header="0.5" footer="0.5"/>
  <pageSetup orientation="portrait" horizont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4F93-23DD-4ECA-95D6-E49DFC3258BF}">
  <sheetPr>
    <tabColor rgb="FF00B0F0"/>
  </sheetPr>
  <dimension ref="A1:B13"/>
  <sheetViews>
    <sheetView zoomScale="115" zoomScaleNormal="115" workbookViewId="0"/>
  </sheetViews>
  <sheetFormatPr defaultColWidth="11.81640625" defaultRowHeight="13.5"/>
  <cols>
    <col min="1" max="3" width="18.7265625" style="52" customWidth="1"/>
    <col min="4" max="16384" width="11.81640625" style="52"/>
  </cols>
  <sheetData>
    <row r="1" spans="1:2">
      <c r="A1" s="51">
        <v>10</v>
      </c>
      <c r="B1" s="51">
        <v>20</v>
      </c>
    </row>
    <row r="2" spans="1:2">
      <c r="A2" s="53"/>
    </row>
    <row r="3" spans="1:2">
      <c r="A3" s="53" t="s">
        <v>97</v>
      </c>
    </row>
    <row r="4" spans="1:2">
      <c r="A4" s="53" t="s">
        <v>98</v>
      </c>
    </row>
    <row r="5" spans="1:2">
      <c r="A5" s="53" t="s">
        <v>99</v>
      </c>
    </row>
    <row r="6" spans="1:2">
      <c r="A6" s="53" t="s">
        <v>100</v>
      </c>
    </row>
    <row r="7" spans="1:2">
      <c r="A7" s="53" t="s">
        <v>101</v>
      </c>
    </row>
    <row r="8" spans="1:2">
      <c r="A8" s="53" t="s">
        <v>102</v>
      </c>
    </row>
    <row r="12" spans="1:2" ht="15" customHeight="1"/>
    <row r="13" spans="1:2" ht="15.75" customHeight="1"/>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2174-101C-44F0-B5C4-0A326C674423}">
  <sheetPr>
    <tabColor rgb="FF00B0F0"/>
  </sheetPr>
  <dimension ref="A1:H102"/>
  <sheetViews>
    <sheetView zoomScaleNormal="100" workbookViewId="0"/>
  </sheetViews>
  <sheetFormatPr defaultColWidth="11.54296875" defaultRowHeight="18.649999999999999" customHeight="1"/>
  <cols>
    <col min="1" max="1" width="16.26953125" style="52" customWidth="1"/>
    <col min="2" max="2" width="18.26953125" style="52" customWidth="1"/>
    <col min="3" max="3" width="21" style="52" customWidth="1"/>
    <col min="4" max="4" width="2.7265625" style="56" customWidth="1"/>
    <col min="5" max="6" width="11.54296875" style="52"/>
    <col min="7" max="7" width="16.54296875" style="52" customWidth="1"/>
    <col min="8" max="16384" width="11.54296875" style="52"/>
  </cols>
  <sheetData>
    <row r="1" spans="1:8" ht="18.649999999999999" customHeight="1" thickBot="1">
      <c r="A1" s="54" t="s">
        <v>103</v>
      </c>
      <c r="B1" s="55" t="s">
        <v>104</v>
      </c>
      <c r="C1" s="55" t="s">
        <v>105</v>
      </c>
    </row>
    <row r="2" spans="1:8" ht="18.649999999999999" customHeight="1" thickTop="1" thickBot="1">
      <c r="A2" s="57">
        <v>47</v>
      </c>
      <c r="B2" s="58"/>
      <c r="C2" s="59"/>
      <c r="E2" s="223" t="s">
        <v>106</v>
      </c>
      <c r="F2" s="223"/>
      <c r="G2" s="223"/>
      <c r="H2" s="223"/>
    </row>
    <row r="3" spans="1:8" ht="18.649999999999999" customHeight="1" thickTop="1">
      <c r="A3" s="57">
        <v>46</v>
      </c>
      <c r="B3" s="58"/>
      <c r="C3" s="59"/>
      <c r="E3" s="224" t="s">
        <v>107</v>
      </c>
      <c r="F3" s="224"/>
      <c r="G3" s="224"/>
      <c r="H3" s="60">
        <v>25</v>
      </c>
    </row>
    <row r="4" spans="1:8" ht="18.649999999999999" customHeight="1">
      <c r="A4" s="57">
        <v>14</v>
      </c>
      <c r="B4" s="58"/>
      <c r="C4" s="59"/>
      <c r="E4" s="225" t="s">
        <v>108</v>
      </c>
      <c r="F4" s="225"/>
      <c r="G4" s="225"/>
      <c r="H4" s="60">
        <v>4</v>
      </c>
    </row>
    <row r="5" spans="1:8" ht="18.649999999999999" customHeight="1">
      <c r="A5" s="57">
        <v>33</v>
      </c>
      <c r="B5" s="58"/>
      <c r="C5" s="59"/>
    </row>
    <row r="6" spans="1:8" ht="18.649999999999999" customHeight="1">
      <c r="A6" s="57">
        <v>48</v>
      </c>
      <c r="B6" s="58"/>
      <c r="C6" s="59"/>
    </row>
    <row r="7" spans="1:8" ht="18.649999999999999" customHeight="1">
      <c r="A7" s="57">
        <v>35</v>
      </c>
      <c r="B7" s="58"/>
      <c r="C7" s="59"/>
    </row>
    <row r="8" spans="1:8" ht="18.649999999999999" customHeight="1">
      <c r="A8" s="57">
        <v>7</v>
      </c>
      <c r="B8" s="58"/>
      <c r="C8" s="59"/>
    </row>
    <row r="9" spans="1:8" ht="18.649999999999999" customHeight="1">
      <c r="A9" s="57">
        <v>34</v>
      </c>
      <c r="B9" s="58"/>
      <c r="C9" s="59"/>
    </row>
    <row r="10" spans="1:8" ht="18.649999999999999" customHeight="1">
      <c r="A10" s="57">
        <v>46</v>
      </c>
      <c r="B10" s="58"/>
      <c r="C10" s="59"/>
    </row>
    <row r="11" spans="1:8" ht="18.649999999999999" customHeight="1">
      <c r="A11" s="57">
        <v>19</v>
      </c>
      <c r="B11" s="58"/>
      <c r="C11" s="59"/>
    </row>
    <row r="12" spans="1:8" ht="18.649999999999999" customHeight="1">
      <c r="A12" s="57">
        <v>20</v>
      </c>
      <c r="B12" s="58"/>
      <c r="C12" s="59"/>
    </row>
    <row r="13" spans="1:8" ht="18.649999999999999" customHeight="1">
      <c r="A13" s="57">
        <v>28</v>
      </c>
      <c r="B13" s="58"/>
      <c r="C13" s="59"/>
    </row>
    <row r="14" spans="1:8" ht="18.649999999999999" customHeight="1">
      <c r="A14" s="57">
        <v>16</v>
      </c>
      <c r="B14" s="58"/>
      <c r="C14" s="59"/>
    </row>
    <row r="15" spans="1:8" ht="18.649999999999999" customHeight="1">
      <c r="A15" s="57">
        <v>18</v>
      </c>
      <c r="B15" s="58"/>
      <c r="C15" s="59"/>
    </row>
    <row r="16" spans="1:8" ht="18.649999999999999" customHeight="1">
      <c r="A16" s="57">
        <v>30</v>
      </c>
      <c r="B16" s="58"/>
      <c r="C16" s="59"/>
    </row>
    <row r="17" spans="1:3" ht="18.649999999999999" customHeight="1">
      <c r="A17" s="57">
        <v>29</v>
      </c>
      <c r="B17" s="58"/>
      <c r="C17" s="59"/>
    </row>
    <row r="18" spans="1:3" ht="18.649999999999999" customHeight="1">
      <c r="A18" s="57">
        <v>12</v>
      </c>
      <c r="B18" s="58"/>
      <c r="C18" s="59"/>
    </row>
    <row r="19" spans="1:3" ht="18.649999999999999" customHeight="1">
      <c r="A19" s="57">
        <v>49</v>
      </c>
      <c r="B19" s="58"/>
      <c r="C19" s="59"/>
    </row>
    <row r="20" spans="1:3" ht="18.649999999999999" customHeight="1">
      <c r="A20" s="57">
        <v>23</v>
      </c>
      <c r="B20" s="58"/>
      <c r="C20" s="59"/>
    </row>
    <row r="21" spans="1:3" ht="18.649999999999999" customHeight="1">
      <c r="A21" s="57">
        <v>23</v>
      </c>
      <c r="B21" s="58"/>
      <c r="C21" s="59"/>
    </row>
    <row r="22" spans="1:3" ht="18.649999999999999" customHeight="1">
      <c r="A22" s="57">
        <v>13</v>
      </c>
      <c r="B22" s="58"/>
      <c r="C22" s="59"/>
    </row>
    <row r="23" spans="1:3" ht="18.649999999999999" customHeight="1">
      <c r="A23" s="57">
        <v>36</v>
      </c>
      <c r="B23" s="58"/>
      <c r="C23" s="59"/>
    </row>
    <row r="24" spans="1:3" ht="18.649999999999999" customHeight="1">
      <c r="A24" s="57">
        <v>22</v>
      </c>
      <c r="B24" s="58"/>
      <c r="C24" s="59"/>
    </row>
    <row r="25" spans="1:3" ht="18.649999999999999" customHeight="1">
      <c r="A25" s="57">
        <v>33</v>
      </c>
      <c r="B25" s="58"/>
      <c r="C25" s="59"/>
    </row>
    <row r="26" spans="1:3" ht="18.649999999999999" customHeight="1">
      <c r="A26" s="57">
        <v>46</v>
      </c>
      <c r="B26" s="58"/>
      <c r="C26" s="59"/>
    </row>
    <row r="27" spans="1:3" ht="18.649999999999999" customHeight="1">
      <c r="A27" s="57">
        <v>26</v>
      </c>
      <c r="B27" s="58"/>
      <c r="C27" s="59"/>
    </row>
    <row r="28" spans="1:3" ht="18.649999999999999" customHeight="1">
      <c r="A28" s="57">
        <v>23</v>
      </c>
      <c r="B28" s="58"/>
      <c r="C28" s="59"/>
    </row>
    <row r="29" spans="1:3" ht="18.649999999999999" customHeight="1">
      <c r="A29" s="57">
        <v>43</v>
      </c>
      <c r="B29" s="58"/>
      <c r="C29" s="59"/>
    </row>
    <row r="30" spans="1:3" ht="18.649999999999999" customHeight="1">
      <c r="A30" s="57">
        <v>44</v>
      </c>
      <c r="B30" s="58"/>
      <c r="C30" s="59"/>
    </row>
    <row r="31" spans="1:3" ht="18.649999999999999" customHeight="1">
      <c r="A31" s="57">
        <v>8</v>
      </c>
      <c r="B31" s="58"/>
      <c r="C31" s="59"/>
    </row>
    <row r="32" spans="1:3" ht="18.649999999999999" customHeight="1">
      <c r="A32" s="57">
        <v>8</v>
      </c>
      <c r="B32" s="58"/>
      <c r="C32" s="59"/>
    </row>
    <row r="33" spans="1:3" ht="18.649999999999999" customHeight="1">
      <c r="A33" s="57">
        <v>9</v>
      </c>
      <c r="B33" s="58"/>
      <c r="C33" s="59"/>
    </row>
    <row r="34" spans="1:3" ht="18.649999999999999" customHeight="1">
      <c r="A34" s="57">
        <v>33</v>
      </c>
      <c r="B34" s="58"/>
      <c r="C34" s="59"/>
    </row>
    <row r="35" spans="1:3" ht="18.649999999999999" customHeight="1">
      <c r="A35" s="57">
        <v>39</v>
      </c>
      <c r="B35" s="58"/>
      <c r="C35" s="59"/>
    </row>
    <row r="36" spans="1:3" ht="18.649999999999999" customHeight="1">
      <c r="A36" s="57">
        <v>22</v>
      </c>
      <c r="B36" s="58"/>
      <c r="C36" s="59"/>
    </row>
    <row r="37" spans="1:3" ht="18.649999999999999" customHeight="1">
      <c r="A37" s="57">
        <v>14</v>
      </c>
      <c r="B37" s="58"/>
      <c r="C37" s="59"/>
    </row>
    <row r="38" spans="1:3" ht="18.649999999999999" customHeight="1">
      <c r="A38" s="57">
        <v>38</v>
      </c>
      <c r="B38" s="58"/>
      <c r="C38" s="59"/>
    </row>
    <row r="39" spans="1:3" ht="18.649999999999999" customHeight="1">
      <c r="A39" s="57">
        <v>37</v>
      </c>
      <c r="B39" s="58"/>
      <c r="C39" s="59"/>
    </row>
    <row r="40" spans="1:3" ht="18.649999999999999" customHeight="1">
      <c r="A40" s="57">
        <v>49</v>
      </c>
      <c r="B40" s="58"/>
      <c r="C40" s="59"/>
    </row>
    <row r="41" spans="1:3" ht="18.649999999999999" customHeight="1">
      <c r="A41" s="57">
        <v>46</v>
      </c>
      <c r="B41" s="58"/>
      <c r="C41" s="59"/>
    </row>
    <row r="42" spans="1:3" ht="18.649999999999999" customHeight="1">
      <c r="A42" s="57">
        <v>7</v>
      </c>
      <c r="B42" s="58"/>
      <c r="C42" s="59"/>
    </row>
    <row r="43" spans="1:3" ht="18.649999999999999" customHeight="1">
      <c r="A43" s="57">
        <v>39</v>
      </c>
      <c r="B43" s="58"/>
      <c r="C43" s="59"/>
    </row>
    <row r="44" spans="1:3" ht="18.649999999999999" customHeight="1">
      <c r="A44" s="57">
        <v>15</v>
      </c>
      <c r="B44" s="58"/>
      <c r="C44" s="59"/>
    </row>
    <row r="45" spans="1:3" ht="18.649999999999999" customHeight="1">
      <c r="A45" s="57">
        <v>15</v>
      </c>
      <c r="B45" s="58"/>
      <c r="C45" s="59"/>
    </row>
    <row r="46" spans="1:3" ht="18.649999999999999" customHeight="1">
      <c r="A46" s="57">
        <v>24</v>
      </c>
      <c r="B46" s="58"/>
      <c r="C46" s="59"/>
    </row>
    <row r="47" spans="1:3" ht="18.649999999999999" customHeight="1">
      <c r="A47" s="57">
        <v>28</v>
      </c>
      <c r="B47" s="58"/>
      <c r="C47" s="59"/>
    </row>
    <row r="48" spans="1:3" ht="18.649999999999999" customHeight="1">
      <c r="A48" s="57">
        <v>25</v>
      </c>
      <c r="B48" s="58"/>
      <c r="C48" s="59"/>
    </row>
    <row r="49" spans="1:3" ht="18.649999999999999" customHeight="1">
      <c r="A49" s="57">
        <v>34</v>
      </c>
      <c r="B49" s="58"/>
      <c r="C49" s="59"/>
    </row>
    <row r="50" spans="1:3" ht="18.649999999999999" customHeight="1">
      <c r="A50" s="57">
        <v>32</v>
      </c>
      <c r="B50" s="58"/>
      <c r="C50" s="59"/>
    </row>
    <row r="51" spans="1:3" ht="18.649999999999999" customHeight="1">
      <c r="A51" s="57">
        <v>11</v>
      </c>
      <c r="B51" s="58"/>
      <c r="C51" s="59"/>
    </row>
    <row r="52" spans="1:3" ht="18.649999999999999" customHeight="1">
      <c r="A52" s="57">
        <v>16</v>
      </c>
      <c r="B52" s="58"/>
      <c r="C52" s="59"/>
    </row>
    <row r="53" spans="1:3" ht="18.649999999999999" customHeight="1">
      <c r="A53" s="57">
        <v>6</v>
      </c>
      <c r="B53" s="58"/>
      <c r="C53" s="59"/>
    </row>
    <row r="54" spans="1:3" ht="18.649999999999999" customHeight="1">
      <c r="A54" s="57">
        <v>37</v>
      </c>
      <c r="B54" s="58"/>
      <c r="C54" s="59"/>
    </row>
    <row r="55" spans="1:3" ht="18.649999999999999" customHeight="1">
      <c r="A55" s="57">
        <v>5</v>
      </c>
      <c r="B55" s="58"/>
      <c r="C55" s="59"/>
    </row>
    <row r="56" spans="1:3" ht="18.649999999999999" customHeight="1">
      <c r="A56" s="57">
        <v>20</v>
      </c>
      <c r="B56" s="58"/>
      <c r="C56" s="59"/>
    </row>
    <row r="57" spans="1:3" ht="18.649999999999999" customHeight="1">
      <c r="A57" s="57">
        <v>10</v>
      </c>
      <c r="B57" s="58"/>
      <c r="C57" s="59"/>
    </row>
    <row r="58" spans="1:3" ht="18.649999999999999" customHeight="1">
      <c r="A58" s="57">
        <v>25</v>
      </c>
      <c r="B58" s="58"/>
      <c r="C58" s="59"/>
    </row>
    <row r="59" spans="1:3" ht="18.649999999999999" customHeight="1">
      <c r="A59" s="57">
        <v>11</v>
      </c>
      <c r="B59" s="58"/>
      <c r="C59" s="59"/>
    </row>
    <row r="60" spans="1:3" ht="18.649999999999999" customHeight="1">
      <c r="A60" s="57">
        <v>10</v>
      </c>
      <c r="B60" s="58"/>
      <c r="C60" s="59"/>
    </row>
    <row r="61" spans="1:3" ht="18.649999999999999" customHeight="1">
      <c r="A61" s="57">
        <v>22</v>
      </c>
      <c r="B61" s="58"/>
      <c r="C61" s="59"/>
    </row>
    <row r="62" spans="1:3" ht="18.649999999999999" customHeight="1">
      <c r="A62" s="57">
        <v>17</v>
      </c>
      <c r="B62" s="58"/>
      <c r="C62" s="59"/>
    </row>
    <row r="63" spans="1:3" ht="18.649999999999999" customHeight="1">
      <c r="A63" s="57">
        <v>41</v>
      </c>
      <c r="B63" s="58"/>
      <c r="C63" s="59"/>
    </row>
    <row r="64" spans="1:3" ht="18.649999999999999" customHeight="1">
      <c r="A64" s="57">
        <v>50</v>
      </c>
      <c r="B64" s="58"/>
      <c r="C64" s="59"/>
    </row>
    <row r="65" spans="1:3" ht="18.649999999999999" customHeight="1">
      <c r="A65" s="57">
        <v>48</v>
      </c>
      <c r="B65" s="58"/>
      <c r="C65" s="59"/>
    </row>
    <row r="66" spans="1:3" ht="18.649999999999999" customHeight="1">
      <c r="A66" s="57">
        <v>34</v>
      </c>
      <c r="B66" s="58"/>
      <c r="C66" s="59"/>
    </row>
    <row r="67" spans="1:3" ht="18.649999999999999" customHeight="1">
      <c r="A67" s="57">
        <v>45</v>
      </c>
      <c r="B67" s="58"/>
      <c r="C67" s="59"/>
    </row>
    <row r="68" spans="1:3" ht="18.649999999999999" customHeight="1">
      <c r="A68" s="57">
        <v>19</v>
      </c>
      <c r="B68" s="58"/>
      <c r="C68" s="59"/>
    </row>
    <row r="69" spans="1:3" ht="18.649999999999999" customHeight="1">
      <c r="A69" s="57">
        <v>26</v>
      </c>
      <c r="B69" s="58"/>
      <c r="C69" s="59"/>
    </row>
    <row r="70" spans="1:3" ht="18.649999999999999" customHeight="1">
      <c r="A70" s="57">
        <v>35</v>
      </c>
      <c r="B70" s="58"/>
      <c r="C70" s="59"/>
    </row>
    <row r="71" spans="1:3" ht="18.649999999999999" customHeight="1">
      <c r="A71" s="57">
        <v>49</v>
      </c>
      <c r="B71" s="58"/>
      <c r="C71" s="59"/>
    </row>
    <row r="72" spans="1:3" ht="18.649999999999999" customHeight="1">
      <c r="A72" s="57">
        <v>5</v>
      </c>
      <c r="B72" s="58"/>
      <c r="C72" s="59"/>
    </row>
    <row r="73" spans="1:3" ht="18.649999999999999" customHeight="1">
      <c r="A73" s="57">
        <v>34</v>
      </c>
      <c r="B73" s="58"/>
      <c r="C73" s="59"/>
    </row>
    <row r="74" spans="1:3" ht="18.649999999999999" customHeight="1">
      <c r="A74" s="57">
        <v>29</v>
      </c>
      <c r="B74" s="58"/>
      <c r="C74" s="59"/>
    </row>
    <row r="75" spans="1:3" ht="18.649999999999999" customHeight="1">
      <c r="A75" s="57">
        <v>35</v>
      </c>
      <c r="B75" s="58"/>
      <c r="C75" s="59"/>
    </row>
    <row r="76" spans="1:3" ht="18.649999999999999" customHeight="1">
      <c r="A76" s="57">
        <v>21</v>
      </c>
      <c r="B76" s="58"/>
      <c r="C76" s="59"/>
    </row>
    <row r="77" spans="1:3" ht="18.649999999999999" customHeight="1">
      <c r="A77" s="57">
        <v>38</v>
      </c>
      <c r="B77" s="58"/>
      <c r="C77" s="59"/>
    </row>
    <row r="78" spans="1:3" ht="18.649999999999999" customHeight="1">
      <c r="A78" s="57">
        <v>29</v>
      </c>
      <c r="B78" s="58"/>
      <c r="C78" s="59"/>
    </row>
    <row r="79" spans="1:3" ht="18.649999999999999" customHeight="1">
      <c r="A79" s="57">
        <v>33</v>
      </c>
      <c r="B79" s="58"/>
      <c r="C79" s="59"/>
    </row>
    <row r="80" spans="1:3" ht="18.649999999999999" customHeight="1">
      <c r="A80" s="57">
        <v>43</v>
      </c>
      <c r="B80" s="58"/>
      <c r="C80" s="59"/>
    </row>
    <row r="81" spans="1:3" ht="18.649999999999999" customHeight="1">
      <c r="A81" s="57">
        <v>46</v>
      </c>
      <c r="B81" s="58"/>
      <c r="C81" s="59"/>
    </row>
    <row r="82" spans="1:3" ht="18.649999999999999" customHeight="1">
      <c r="A82" s="57">
        <v>37</v>
      </c>
      <c r="B82" s="58"/>
      <c r="C82" s="59"/>
    </row>
    <row r="83" spans="1:3" ht="18.649999999999999" customHeight="1">
      <c r="A83" s="57">
        <v>36</v>
      </c>
      <c r="B83" s="58"/>
      <c r="C83" s="59"/>
    </row>
    <row r="84" spans="1:3" ht="18.649999999999999" customHeight="1">
      <c r="A84" s="57">
        <v>10</v>
      </c>
      <c r="B84" s="58"/>
      <c r="C84" s="59"/>
    </row>
    <row r="85" spans="1:3" ht="18.649999999999999" customHeight="1">
      <c r="A85" s="57">
        <v>26</v>
      </c>
      <c r="B85" s="58"/>
      <c r="C85" s="59"/>
    </row>
    <row r="86" spans="1:3" ht="18.649999999999999" customHeight="1">
      <c r="A86" s="57">
        <v>29</v>
      </c>
      <c r="B86" s="58"/>
      <c r="C86" s="59"/>
    </row>
    <row r="87" spans="1:3" ht="18.649999999999999" customHeight="1">
      <c r="A87" s="57">
        <v>31</v>
      </c>
      <c r="B87" s="58"/>
      <c r="C87" s="59"/>
    </row>
    <row r="88" spans="1:3" ht="18.649999999999999" customHeight="1">
      <c r="A88" s="57">
        <v>38</v>
      </c>
      <c r="B88" s="58"/>
      <c r="C88" s="59"/>
    </row>
    <row r="89" spans="1:3" ht="18.649999999999999" customHeight="1">
      <c r="A89" s="57">
        <v>10</v>
      </c>
      <c r="B89" s="58"/>
      <c r="C89" s="59"/>
    </row>
    <row r="90" spans="1:3" ht="18.649999999999999" customHeight="1">
      <c r="A90" s="57">
        <v>33</v>
      </c>
      <c r="B90" s="58"/>
      <c r="C90" s="59"/>
    </row>
    <row r="91" spans="1:3" ht="18.649999999999999" customHeight="1">
      <c r="A91" s="57">
        <v>12</v>
      </c>
      <c r="B91" s="58"/>
      <c r="C91" s="59"/>
    </row>
    <row r="92" spans="1:3" ht="18.649999999999999" customHeight="1">
      <c r="A92" s="57">
        <v>26</v>
      </c>
      <c r="B92" s="58"/>
      <c r="C92" s="59"/>
    </row>
    <row r="93" spans="1:3" ht="18.649999999999999" customHeight="1">
      <c r="A93" s="57">
        <v>25</v>
      </c>
      <c r="B93" s="58"/>
      <c r="C93" s="59"/>
    </row>
    <row r="94" spans="1:3" ht="18.649999999999999" customHeight="1">
      <c r="A94" s="57">
        <v>35</v>
      </c>
      <c r="B94" s="58"/>
      <c r="C94" s="59"/>
    </row>
    <row r="95" spans="1:3" ht="18.649999999999999" customHeight="1">
      <c r="A95" s="57">
        <v>8</v>
      </c>
      <c r="B95" s="58"/>
      <c r="C95" s="59"/>
    </row>
    <row r="96" spans="1:3" ht="18.649999999999999" customHeight="1">
      <c r="A96" s="57">
        <v>43</v>
      </c>
      <c r="B96" s="58"/>
      <c r="C96" s="59"/>
    </row>
    <row r="97" spans="1:3" ht="18.649999999999999" customHeight="1">
      <c r="A97" s="57">
        <v>15</v>
      </c>
      <c r="B97" s="58"/>
      <c r="C97" s="59"/>
    </row>
    <row r="98" spans="1:3" ht="18.649999999999999" customHeight="1">
      <c r="A98" s="57">
        <v>14</v>
      </c>
      <c r="B98" s="58"/>
      <c r="C98" s="59"/>
    </row>
    <row r="99" spans="1:3" ht="18.649999999999999" customHeight="1">
      <c r="A99" s="57">
        <v>44</v>
      </c>
      <c r="B99" s="58"/>
      <c r="C99" s="59"/>
    </row>
    <row r="100" spans="1:3" ht="18.649999999999999" customHeight="1">
      <c r="A100" s="57">
        <v>11</v>
      </c>
      <c r="B100" s="58"/>
      <c r="C100" s="59"/>
    </row>
    <row r="101" spans="1:3" ht="18.649999999999999" customHeight="1">
      <c r="A101" s="57">
        <v>7</v>
      </c>
      <c r="B101" s="58"/>
      <c r="C101" s="59"/>
    </row>
    <row r="102" spans="1:3" ht="18.649999999999999" customHeight="1">
      <c r="A102" s="57">
        <v>41</v>
      </c>
      <c r="B102" s="58"/>
      <c r="C102" s="59"/>
    </row>
  </sheetData>
  <mergeCells count="3">
    <mergeCell ref="E2:H2"/>
    <mergeCell ref="E3:G3"/>
    <mergeCell ref="E4: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E98C2-EFD4-45AA-88FE-B1BAA43D5199}">
  <sheetPr>
    <tabColor rgb="FF00B0F0"/>
  </sheetPr>
  <dimension ref="A1:E35"/>
  <sheetViews>
    <sheetView zoomScaleNormal="100" workbookViewId="0"/>
  </sheetViews>
  <sheetFormatPr defaultColWidth="11.81640625" defaultRowHeight="13.5"/>
  <cols>
    <col min="1" max="1" width="22.1796875" style="52" customWidth="1"/>
    <col min="2" max="5" width="16.7265625" style="52" customWidth="1"/>
    <col min="6" max="16384" width="11.81640625" style="52"/>
  </cols>
  <sheetData>
    <row r="1" spans="1:5" ht="14" thickBot="1">
      <c r="A1" s="61" t="s">
        <v>109</v>
      </c>
      <c r="B1" s="226" t="s">
        <v>110</v>
      </c>
      <c r="C1" s="226"/>
    </row>
    <row r="2" spans="1:5" ht="41" thickBot="1">
      <c r="A2" s="62" t="s">
        <v>111</v>
      </c>
      <c r="B2" s="63" t="s">
        <v>112</v>
      </c>
      <c r="C2" s="63" t="s">
        <v>113</v>
      </c>
      <c r="D2" s="64" t="s">
        <v>114</v>
      </c>
    </row>
    <row r="3" spans="1:5">
      <c r="B3" s="65" t="b">
        <v>0</v>
      </c>
      <c r="C3" s="65" t="b">
        <v>0</v>
      </c>
      <c r="D3" s="66" t="b">
        <f>AND(B3,C3)</f>
        <v>0</v>
      </c>
    </row>
    <row r="4" spans="1:5">
      <c r="B4" s="65" t="b">
        <v>0</v>
      </c>
      <c r="C4" s="65" t="b">
        <v>1</v>
      </c>
      <c r="D4" s="66" t="b">
        <f>AND(B4,C4)</f>
        <v>0</v>
      </c>
    </row>
    <row r="5" spans="1:5">
      <c r="B5" s="65" t="b">
        <v>1</v>
      </c>
      <c r="C5" s="65" t="b">
        <v>0</v>
      </c>
      <c r="D5" s="66" t="b">
        <f>AND(B5,C5)</f>
        <v>0</v>
      </c>
    </row>
    <row r="6" spans="1:5">
      <c r="B6" s="65" t="b">
        <v>1</v>
      </c>
      <c r="C6" s="65" t="b">
        <v>1</v>
      </c>
      <c r="D6" s="66" t="b">
        <f>AND(B6,C6)</f>
        <v>1</v>
      </c>
    </row>
    <row r="8" spans="1:5" ht="14" thickBot="1">
      <c r="A8" s="61" t="s">
        <v>109</v>
      </c>
      <c r="B8" s="226" t="s">
        <v>110</v>
      </c>
      <c r="C8" s="226"/>
    </row>
    <row r="9" spans="1:5" ht="41" thickBot="1">
      <c r="A9" s="62" t="s">
        <v>115</v>
      </c>
      <c r="B9" s="63" t="s">
        <v>112</v>
      </c>
      <c r="C9" s="63" t="s">
        <v>113</v>
      </c>
      <c r="D9" s="64" t="s">
        <v>114</v>
      </c>
    </row>
    <row r="10" spans="1:5">
      <c r="B10" s="65" t="b">
        <v>0</v>
      </c>
      <c r="C10" s="65" t="b">
        <v>0</v>
      </c>
      <c r="D10" s="66" t="b">
        <f>OR(B10,C10)</f>
        <v>0</v>
      </c>
    </row>
    <row r="11" spans="1:5">
      <c r="B11" s="65" t="b">
        <v>0</v>
      </c>
      <c r="C11" s="65" t="b">
        <v>1</v>
      </c>
      <c r="D11" s="66" t="b">
        <f>OR(B11,C11)</f>
        <v>1</v>
      </c>
    </row>
    <row r="12" spans="1:5">
      <c r="B12" s="65" t="b">
        <v>1</v>
      </c>
      <c r="C12" s="65" t="b">
        <v>0</v>
      </c>
      <c r="D12" s="66" t="b">
        <f>OR(B12,C12)</f>
        <v>1</v>
      </c>
    </row>
    <row r="13" spans="1:5">
      <c r="B13" s="65" t="b">
        <v>1</v>
      </c>
      <c r="C13" s="65" t="b">
        <v>1</v>
      </c>
      <c r="D13" s="66" t="b">
        <f>OR(B13,C13)</f>
        <v>1</v>
      </c>
    </row>
    <row r="15" spans="1:5" ht="14" thickBot="1">
      <c r="A15" s="52" t="s">
        <v>109</v>
      </c>
      <c r="B15" s="227" t="s">
        <v>110</v>
      </c>
      <c r="C15" s="227"/>
      <c r="D15" s="227"/>
    </row>
    <row r="16" spans="1:5" ht="45.65" customHeight="1" thickBot="1">
      <c r="A16" s="62" t="s">
        <v>116</v>
      </c>
      <c r="B16" s="67" t="s">
        <v>117</v>
      </c>
      <c r="C16" s="67" t="s">
        <v>118</v>
      </c>
      <c r="D16" s="67" t="s">
        <v>119</v>
      </c>
      <c r="E16" s="64" t="s">
        <v>114</v>
      </c>
    </row>
    <row r="17" spans="1:5">
      <c r="B17" s="65" t="b">
        <v>0</v>
      </c>
      <c r="C17" s="65" t="b">
        <v>0</v>
      </c>
      <c r="D17" s="65" t="b">
        <v>0</v>
      </c>
      <c r="E17" s="66" t="b">
        <f t="shared" ref="E17:E24" si="0">AND(B17,C17,D17)</f>
        <v>0</v>
      </c>
    </row>
    <row r="18" spans="1:5">
      <c r="B18" s="65" t="b">
        <v>0</v>
      </c>
      <c r="C18" s="65" t="b">
        <v>0</v>
      </c>
      <c r="D18" s="65" t="b">
        <v>1</v>
      </c>
      <c r="E18" s="66" t="b">
        <f t="shared" si="0"/>
        <v>0</v>
      </c>
    </row>
    <row r="19" spans="1:5">
      <c r="B19" s="65" t="b">
        <v>0</v>
      </c>
      <c r="C19" s="65" t="b">
        <v>1</v>
      </c>
      <c r="D19" s="65" t="b">
        <v>0</v>
      </c>
      <c r="E19" s="66" t="b">
        <f t="shared" si="0"/>
        <v>0</v>
      </c>
    </row>
    <row r="20" spans="1:5">
      <c r="B20" s="65" t="b">
        <v>0</v>
      </c>
      <c r="C20" s="65" t="b">
        <v>1</v>
      </c>
      <c r="D20" s="65" t="b">
        <v>1</v>
      </c>
      <c r="E20" s="66" t="b">
        <f t="shared" si="0"/>
        <v>0</v>
      </c>
    </row>
    <row r="21" spans="1:5">
      <c r="B21" s="65" t="b">
        <v>1</v>
      </c>
      <c r="C21" s="65" t="b">
        <v>0</v>
      </c>
      <c r="D21" s="65" t="b">
        <v>0</v>
      </c>
      <c r="E21" s="66" t="b">
        <f t="shared" si="0"/>
        <v>0</v>
      </c>
    </row>
    <row r="22" spans="1:5">
      <c r="B22" s="65" t="b">
        <v>1</v>
      </c>
      <c r="C22" s="65" t="b">
        <v>0</v>
      </c>
      <c r="D22" s="65" t="b">
        <v>1</v>
      </c>
      <c r="E22" s="66" t="b">
        <f t="shared" si="0"/>
        <v>0</v>
      </c>
    </row>
    <row r="23" spans="1:5">
      <c r="B23" s="65" t="b">
        <v>1</v>
      </c>
      <c r="C23" s="65" t="b">
        <v>1</v>
      </c>
      <c r="D23" s="65" t="b">
        <v>0</v>
      </c>
      <c r="E23" s="66" t="b">
        <f t="shared" si="0"/>
        <v>0</v>
      </c>
    </row>
    <row r="24" spans="1:5">
      <c r="B24" s="65" t="b">
        <v>1</v>
      </c>
      <c r="C24" s="65" t="b">
        <v>1</v>
      </c>
      <c r="D24" s="65" t="b">
        <v>1</v>
      </c>
      <c r="E24" s="66" t="b">
        <f t="shared" si="0"/>
        <v>1</v>
      </c>
    </row>
    <row r="26" spans="1:5" ht="14" thickBot="1">
      <c r="A26" s="52" t="s">
        <v>109</v>
      </c>
      <c r="B26" s="228" t="s">
        <v>110</v>
      </c>
      <c r="C26" s="228"/>
      <c r="D26" s="228"/>
    </row>
    <row r="27" spans="1:5" ht="41" thickBot="1">
      <c r="A27" s="62" t="s">
        <v>120</v>
      </c>
      <c r="B27" s="67" t="s">
        <v>117</v>
      </c>
      <c r="C27" s="67" t="s">
        <v>118</v>
      </c>
      <c r="D27" s="67" t="s">
        <v>119</v>
      </c>
      <c r="E27" s="64" t="s">
        <v>114</v>
      </c>
    </row>
    <row r="28" spans="1:5">
      <c r="B28" s="65" t="b">
        <v>0</v>
      </c>
      <c r="C28" s="65" t="b">
        <v>0</v>
      </c>
      <c r="D28" s="65" t="b">
        <v>0</v>
      </c>
      <c r="E28" s="66" t="b">
        <f t="shared" ref="E28:E35" si="1">OR(B28,C28,D28)</f>
        <v>0</v>
      </c>
    </row>
    <row r="29" spans="1:5">
      <c r="B29" s="65" t="b">
        <v>0</v>
      </c>
      <c r="C29" s="65" t="b">
        <v>0</v>
      </c>
      <c r="D29" s="65" t="b">
        <v>1</v>
      </c>
      <c r="E29" s="66" t="b">
        <f t="shared" si="1"/>
        <v>1</v>
      </c>
    </row>
    <row r="30" spans="1:5">
      <c r="B30" s="65" t="b">
        <v>0</v>
      </c>
      <c r="C30" s="65" t="b">
        <v>1</v>
      </c>
      <c r="D30" s="65" t="b">
        <v>0</v>
      </c>
      <c r="E30" s="66" t="b">
        <f t="shared" si="1"/>
        <v>1</v>
      </c>
    </row>
    <row r="31" spans="1:5">
      <c r="B31" s="65" t="b">
        <v>0</v>
      </c>
      <c r="C31" s="65" t="b">
        <v>1</v>
      </c>
      <c r="D31" s="65" t="b">
        <v>1</v>
      </c>
      <c r="E31" s="66" t="b">
        <f t="shared" si="1"/>
        <v>1</v>
      </c>
    </row>
    <row r="32" spans="1:5">
      <c r="B32" s="65" t="b">
        <v>1</v>
      </c>
      <c r="C32" s="65" t="b">
        <v>0</v>
      </c>
      <c r="D32" s="65" t="b">
        <v>0</v>
      </c>
      <c r="E32" s="66" t="b">
        <f t="shared" si="1"/>
        <v>1</v>
      </c>
    </row>
    <row r="33" spans="2:5">
      <c r="B33" s="65" t="b">
        <v>1</v>
      </c>
      <c r="C33" s="65" t="b">
        <v>0</v>
      </c>
      <c r="D33" s="65" t="b">
        <v>1</v>
      </c>
      <c r="E33" s="66" t="b">
        <f t="shared" si="1"/>
        <v>1</v>
      </c>
    </row>
    <row r="34" spans="2:5">
      <c r="B34" s="65" t="b">
        <v>1</v>
      </c>
      <c r="C34" s="65" t="b">
        <v>1</v>
      </c>
      <c r="D34" s="65" t="b">
        <v>0</v>
      </c>
      <c r="E34" s="66" t="b">
        <f t="shared" si="1"/>
        <v>1</v>
      </c>
    </row>
    <row r="35" spans="2:5">
      <c r="B35" s="65" t="b">
        <v>1</v>
      </c>
      <c r="C35" s="65" t="b">
        <v>1</v>
      </c>
      <c r="D35" s="65" t="b">
        <v>1</v>
      </c>
      <c r="E35" s="66" t="b">
        <f t="shared" si="1"/>
        <v>1</v>
      </c>
    </row>
  </sheetData>
  <mergeCells count="4">
    <mergeCell ref="B1:C1"/>
    <mergeCell ref="B8:C8"/>
    <mergeCell ref="B15:D15"/>
    <mergeCell ref="B26:D26"/>
  </mergeCells>
  <conditionalFormatting sqref="D3:D6 D10:D13 E17:E24 E28:E35">
    <cfRule type="cellIs" dxfId="1" priority="1" operator="equal">
      <formula>FALSE</formula>
    </cfRule>
    <cfRule type="cellIs" dxfId="0" priority="2" operator="equal">
      <formula>TRUE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4B575-169F-4373-885F-56AAB3E5621F}">
  <sheetPr>
    <tabColor rgb="FF00B0F0"/>
  </sheetPr>
  <dimension ref="A2:B11"/>
  <sheetViews>
    <sheetView zoomScale="220" zoomScaleNormal="220" workbookViewId="0">
      <selection activeCell="A4" sqref="A4"/>
    </sheetView>
  </sheetViews>
  <sheetFormatPr defaultRowHeight="14.5"/>
  <cols>
    <col min="1" max="1" width="14.7265625" customWidth="1"/>
  </cols>
  <sheetData>
    <row r="2" spans="1:2">
      <c r="A2" t="s">
        <v>0</v>
      </c>
    </row>
    <row r="4" spans="1:2">
      <c r="A4" s="206" t="s">
        <v>514</v>
      </c>
      <c r="B4" t="s">
        <v>1</v>
      </c>
    </row>
    <row r="5" spans="1:2">
      <c r="A5" s="206" t="s">
        <v>515</v>
      </c>
      <c r="B5" s="205" t="s">
        <v>512</v>
      </c>
    </row>
    <row r="6" spans="1:2">
      <c r="A6" s="206" t="s">
        <v>516</v>
      </c>
      <c r="B6" t="s">
        <v>508</v>
      </c>
    </row>
    <row r="7" spans="1:2">
      <c r="A7" s="206" t="s">
        <v>517</v>
      </c>
      <c r="B7" s="205" t="s">
        <v>513</v>
      </c>
    </row>
    <row r="8" spans="1:2">
      <c r="A8" s="206" t="s">
        <v>518</v>
      </c>
      <c r="B8" t="s">
        <v>509</v>
      </c>
    </row>
    <row r="9" spans="1:2">
      <c r="A9" s="206"/>
      <c r="B9" t="s">
        <v>510</v>
      </c>
    </row>
    <row r="10" spans="1:2">
      <c r="A10" s="206" t="s">
        <v>519</v>
      </c>
      <c r="B10" t="s">
        <v>511</v>
      </c>
    </row>
    <row r="11" spans="1:2">
      <c r="A11" s="206" t="s">
        <v>520</v>
      </c>
      <c r="B11" t="s">
        <v>521</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DA3D-0417-4254-B772-9012B52B6231}">
  <sheetPr>
    <tabColor rgb="FF00B0F0"/>
  </sheetPr>
  <dimension ref="A1:E9"/>
  <sheetViews>
    <sheetView zoomScale="115" zoomScaleNormal="115" workbookViewId="0">
      <selection activeCell="D16" sqref="D16"/>
    </sheetView>
  </sheetViews>
  <sheetFormatPr defaultColWidth="11.54296875" defaultRowHeight="16.149999999999999" customHeight="1"/>
  <cols>
    <col min="1" max="1" width="23.54296875" style="52" bestFit="1" customWidth="1"/>
    <col min="2" max="4" width="11.54296875" style="52"/>
    <col min="5" max="5" width="22.1796875" style="52" customWidth="1"/>
    <col min="6" max="16384" width="11.54296875" style="52"/>
  </cols>
  <sheetData>
    <row r="1" spans="1:5" ht="16.149999999999999" customHeight="1" thickBot="1">
      <c r="A1" s="68" t="s">
        <v>121</v>
      </c>
      <c r="B1" s="69" t="s">
        <v>122</v>
      </c>
      <c r="C1" s="69" t="s">
        <v>123</v>
      </c>
      <c r="D1" s="68"/>
      <c r="E1" s="69" t="s">
        <v>124</v>
      </c>
    </row>
    <row r="2" spans="1:5" ht="16.149999999999999" customHeight="1">
      <c r="A2" s="51" t="s">
        <v>125</v>
      </c>
      <c r="B2" s="61">
        <v>87</v>
      </c>
      <c r="C2" s="70"/>
      <c r="D2" s="61"/>
      <c r="E2" s="61">
        <v>70</v>
      </c>
    </row>
    <row r="3" spans="1:5" ht="16.149999999999999" customHeight="1">
      <c r="A3" s="51" t="s">
        <v>126</v>
      </c>
      <c r="B3" s="61">
        <v>90</v>
      </c>
      <c r="C3" s="70"/>
      <c r="D3" s="61"/>
      <c r="E3" s="61"/>
    </row>
    <row r="4" spans="1:5" ht="16.149999999999999" customHeight="1">
      <c r="A4" s="51" t="s">
        <v>127</v>
      </c>
      <c r="B4" s="61">
        <v>83</v>
      </c>
      <c r="C4" s="70"/>
      <c r="D4" s="61"/>
      <c r="E4" s="61"/>
    </row>
    <row r="5" spans="1:5" ht="16.149999999999999" customHeight="1">
      <c r="A5" s="51" t="s">
        <v>128</v>
      </c>
      <c r="B5" s="61">
        <v>93</v>
      </c>
      <c r="C5" s="70"/>
      <c r="D5" s="61"/>
      <c r="E5" s="61"/>
    </row>
    <row r="6" spans="1:5" ht="16.149999999999999" customHeight="1">
      <c r="A6" s="51" t="s">
        <v>129</v>
      </c>
      <c r="B6" s="61">
        <v>64</v>
      </c>
      <c r="C6" s="70"/>
    </row>
    <row r="7" spans="1:5" ht="16.149999999999999" customHeight="1">
      <c r="A7" s="51" t="s">
        <v>130</v>
      </c>
      <c r="B7" s="61">
        <v>78</v>
      </c>
      <c r="C7" s="70"/>
    </row>
    <row r="8" spans="1:5" ht="16.149999999999999" customHeight="1">
      <c r="A8" s="51" t="s">
        <v>131</v>
      </c>
      <c r="B8" s="61">
        <v>55</v>
      </c>
      <c r="C8" s="70"/>
    </row>
    <row r="9" spans="1:5" ht="16.149999999999999" customHeight="1">
      <c r="A9" s="51" t="s">
        <v>132</v>
      </c>
      <c r="B9" s="61">
        <v>65</v>
      </c>
      <c r="C9" s="70"/>
    </row>
  </sheetData>
  <pageMargins left="0.75" right="0.75" top="1" bottom="1" header="0.5" footer="0.5"/>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B6D9-17AD-4DEF-B72F-A86DEE10F9C5}">
  <sheetPr>
    <tabColor rgb="FF00B0F0"/>
  </sheetPr>
  <dimension ref="A1:L16"/>
  <sheetViews>
    <sheetView zoomScale="115" zoomScaleNormal="115" workbookViewId="0">
      <selection activeCell="D16" sqref="D16"/>
    </sheetView>
  </sheetViews>
  <sheetFormatPr defaultColWidth="11.81640625" defaultRowHeight="16.149999999999999" customHeight="1"/>
  <cols>
    <col min="1" max="1" width="21.26953125" style="52" customWidth="1"/>
    <col min="2" max="6" width="12.7265625" style="52" customWidth="1"/>
    <col min="7" max="9" width="12.7265625" style="72" customWidth="1"/>
    <col min="10" max="12" width="11.81640625" style="56"/>
    <col min="13" max="16384" width="11.81640625" style="52"/>
  </cols>
  <sheetData>
    <row r="1" spans="1:12" ht="16.149999999999999" customHeight="1">
      <c r="B1" s="71" t="s">
        <v>133</v>
      </c>
      <c r="C1" s="71" t="s">
        <v>134</v>
      </c>
    </row>
    <row r="2" spans="1:12" ht="16.149999999999999" customHeight="1">
      <c r="B2" s="61">
        <v>70</v>
      </c>
      <c r="C2" s="61">
        <v>65</v>
      </c>
    </row>
    <row r="4" spans="1:12" s="76" customFormat="1" ht="27">
      <c r="A4" s="73" t="s">
        <v>121</v>
      </c>
      <c r="B4" s="71" t="s">
        <v>135</v>
      </c>
      <c r="C4" s="71" t="s">
        <v>136</v>
      </c>
      <c r="D4" s="71" t="s">
        <v>123</v>
      </c>
      <c r="E4" s="71"/>
      <c r="F4" s="74"/>
      <c r="G4" s="75" t="s">
        <v>137</v>
      </c>
      <c r="H4" s="75" t="s">
        <v>138</v>
      </c>
      <c r="I4" s="75" t="s">
        <v>139</v>
      </c>
    </row>
    <row r="5" spans="1:12" ht="16.149999999999999" customHeight="1">
      <c r="A5" s="51" t="s">
        <v>125</v>
      </c>
      <c r="B5" s="61">
        <v>87</v>
      </c>
      <c r="C5" s="61">
        <v>90</v>
      </c>
      <c r="D5" s="70"/>
      <c r="E5" s="61"/>
      <c r="G5" s="52"/>
      <c r="H5" s="52"/>
      <c r="I5" s="52"/>
      <c r="J5" s="52"/>
      <c r="K5" s="52"/>
      <c r="L5" s="52"/>
    </row>
    <row r="6" spans="1:12" ht="16.149999999999999" customHeight="1">
      <c r="A6" s="51" t="s">
        <v>126</v>
      </c>
      <c r="B6" s="61">
        <v>90</v>
      </c>
      <c r="C6" s="61">
        <v>60</v>
      </c>
      <c r="D6" s="70"/>
      <c r="E6" s="61"/>
      <c r="G6" s="52"/>
      <c r="H6" s="52"/>
      <c r="I6" s="52"/>
      <c r="J6" s="52"/>
      <c r="K6" s="52"/>
      <c r="L6" s="52"/>
    </row>
    <row r="7" spans="1:12" ht="16.149999999999999" customHeight="1">
      <c r="A7" s="51" t="s">
        <v>127</v>
      </c>
      <c r="B7" s="61">
        <v>60</v>
      </c>
      <c r="C7" s="61">
        <v>90</v>
      </c>
      <c r="D7" s="70"/>
      <c r="E7" s="61"/>
      <c r="G7" s="52"/>
      <c r="H7" s="52"/>
      <c r="I7" s="52"/>
      <c r="J7" s="52"/>
      <c r="K7" s="52"/>
      <c r="L7" s="52"/>
    </row>
    <row r="8" spans="1:12" ht="16.149999999999999" customHeight="1">
      <c r="A8" s="51" t="s">
        <v>128</v>
      </c>
      <c r="B8" s="61">
        <v>70</v>
      </c>
      <c r="C8" s="61">
        <v>65</v>
      </c>
      <c r="D8" s="70"/>
      <c r="E8" s="61"/>
      <c r="G8" s="52"/>
      <c r="H8" s="52"/>
      <c r="I8" s="52"/>
      <c r="J8" s="52"/>
      <c r="K8" s="52"/>
      <c r="L8" s="52"/>
    </row>
    <row r="9" spans="1:12" ht="16.149999999999999" customHeight="1">
      <c r="A9" s="51" t="s">
        <v>129</v>
      </c>
      <c r="B9" s="61">
        <v>64</v>
      </c>
      <c r="C9" s="61">
        <v>80</v>
      </c>
      <c r="D9" s="70"/>
      <c r="G9" s="52"/>
      <c r="H9" s="52"/>
      <c r="I9" s="52"/>
      <c r="J9" s="52"/>
      <c r="K9" s="52"/>
      <c r="L9" s="52"/>
    </row>
    <row r="10" spans="1:12" ht="16.149999999999999" customHeight="1">
      <c r="A10" s="51" t="s">
        <v>130</v>
      </c>
      <c r="B10" s="61">
        <v>78</v>
      </c>
      <c r="C10" s="61">
        <v>80</v>
      </c>
      <c r="D10" s="70"/>
      <c r="G10" s="52"/>
      <c r="H10" s="52"/>
      <c r="I10" s="52"/>
      <c r="J10" s="52"/>
      <c r="K10" s="52"/>
      <c r="L10" s="52"/>
    </row>
    <row r="11" spans="1:12" ht="16.149999999999999" customHeight="1">
      <c r="A11" s="51" t="s">
        <v>131</v>
      </c>
      <c r="B11" s="61">
        <v>55</v>
      </c>
      <c r="C11" s="61">
        <v>75</v>
      </c>
      <c r="D11" s="70"/>
      <c r="G11" s="52"/>
      <c r="H11" s="52"/>
      <c r="I11" s="52"/>
      <c r="J11" s="52"/>
      <c r="K11" s="52"/>
      <c r="L11" s="52"/>
    </row>
    <row r="12" spans="1:12" ht="16.149999999999999" customHeight="1">
      <c r="A12" s="51" t="s">
        <v>132</v>
      </c>
      <c r="B12" s="61">
        <v>75</v>
      </c>
      <c r="C12" s="61">
        <v>65</v>
      </c>
      <c r="D12" s="70"/>
      <c r="G12" s="52"/>
      <c r="H12" s="52"/>
      <c r="I12" s="52"/>
      <c r="J12" s="52"/>
      <c r="K12" s="52"/>
      <c r="L12" s="52"/>
    </row>
    <row r="15" spans="1:12" ht="16.149999999999999" customHeight="1">
      <c r="J15" s="52"/>
      <c r="K15" s="52"/>
      <c r="L15" s="52"/>
    </row>
    <row r="16" spans="1:12" ht="16.149999999999999" customHeight="1">
      <c r="J16" s="52"/>
      <c r="K16" s="52"/>
      <c r="L16" s="52"/>
    </row>
  </sheetData>
  <pageMargins left="0.75" right="0.75"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B5977-9FDB-4357-B2DC-4D8A52264817}">
  <sheetPr>
    <tabColor rgb="FF00B0F0"/>
  </sheetPr>
  <dimension ref="A1:K12"/>
  <sheetViews>
    <sheetView zoomScale="115" zoomScaleNormal="115" workbookViewId="0">
      <selection activeCell="D16" sqref="D16"/>
    </sheetView>
  </sheetViews>
  <sheetFormatPr defaultColWidth="11.54296875" defaultRowHeight="16.149999999999999" customHeight="1"/>
  <cols>
    <col min="1" max="1" width="21.26953125" style="52" customWidth="1"/>
    <col min="2" max="6" width="12.7265625" style="52" customWidth="1"/>
    <col min="7" max="9" width="12.7265625" style="72" customWidth="1"/>
    <col min="10" max="10" width="13" style="52" bestFit="1" customWidth="1"/>
    <col min="11" max="11" width="14.7265625" style="52" bestFit="1" customWidth="1"/>
    <col min="12" max="16384" width="11.54296875" style="52"/>
  </cols>
  <sheetData>
    <row r="1" spans="1:11" ht="16.149999999999999" customHeight="1">
      <c r="B1" s="71" t="s">
        <v>133</v>
      </c>
      <c r="C1" s="71" t="s">
        <v>134</v>
      </c>
    </row>
    <row r="2" spans="1:11" ht="16.149999999999999" customHeight="1">
      <c r="B2" s="61">
        <v>70</v>
      </c>
      <c r="C2" s="61">
        <v>65</v>
      </c>
    </row>
    <row r="4" spans="1:11" s="78" customFormat="1" ht="27">
      <c r="A4" s="71" t="s">
        <v>121</v>
      </c>
      <c r="B4" s="71" t="s">
        <v>135</v>
      </c>
      <c r="C4" s="71" t="s">
        <v>136</v>
      </c>
      <c r="D4" s="71" t="s">
        <v>123</v>
      </c>
      <c r="E4" s="71"/>
      <c r="F4" s="71"/>
      <c r="G4" s="75" t="s">
        <v>140</v>
      </c>
      <c r="H4" s="75" t="s">
        <v>141</v>
      </c>
      <c r="I4" s="75" t="s">
        <v>142</v>
      </c>
      <c r="J4" s="77"/>
      <c r="K4" s="77"/>
    </row>
    <row r="5" spans="1:11" ht="16.149999999999999" customHeight="1">
      <c r="A5" s="51" t="s">
        <v>125</v>
      </c>
      <c r="B5" s="61">
        <v>87</v>
      </c>
      <c r="C5" s="61">
        <v>90</v>
      </c>
      <c r="D5" s="70"/>
      <c r="E5" s="61"/>
      <c r="F5" s="61"/>
      <c r="G5" s="52"/>
      <c r="H5" s="52"/>
      <c r="I5" s="52"/>
    </row>
    <row r="6" spans="1:11" ht="16.149999999999999" customHeight="1">
      <c r="A6" s="51" t="s">
        <v>126</v>
      </c>
      <c r="B6" s="61">
        <v>90</v>
      </c>
      <c r="C6" s="61">
        <v>60</v>
      </c>
      <c r="D6" s="70"/>
      <c r="E6" s="61"/>
      <c r="F6" s="61"/>
      <c r="G6" s="52"/>
      <c r="H6" s="52"/>
      <c r="I6" s="52"/>
    </row>
    <row r="7" spans="1:11" ht="16.149999999999999" customHeight="1">
      <c r="A7" s="51" t="s">
        <v>127</v>
      </c>
      <c r="B7" s="61">
        <v>60</v>
      </c>
      <c r="C7" s="61">
        <v>90</v>
      </c>
      <c r="D7" s="70"/>
      <c r="E7" s="61"/>
      <c r="F7" s="61"/>
      <c r="G7" s="52"/>
      <c r="H7" s="52"/>
      <c r="I7" s="52"/>
    </row>
    <row r="8" spans="1:11" ht="16.149999999999999" customHeight="1">
      <c r="A8" s="51" t="s">
        <v>128</v>
      </c>
      <c r="B8" s="61">
        <v>70</v>
      </c>
      <c r="C8" s="61">
        <v>65</v>
      </c>
      <c r="D8" s="70"/>
      <c r="E8" s="61"/>
      <c r="F8" s="61"/>
      <c r="G8" s="52"/>
      <c r="H8" s="52"/>
      <c r="I8" s="52"/>
    </row>
    <row r="9" spans="1:11" ht="16.149999999999999" customHeight="1">
      <c r="A9" s="51" t="s">
        <v>129</v>
      </c>
      <c r="B9" s="61">
        <v>64</v>
      </c>
      <c r="C9" s="61">
        <v>80</v>
      </c>
      <c r="D9" s="70"/>
      <c r="G9" s="52"/>
      <c r="H9" s="52"/>
      <c r="I9" s="52"/>
    </row>
    <row r="10" spans="1:11" ht="16.149999999999999" customHeight="1">
      <c r="A10" s="51" t="s">
        <v>130</v>
      </c>
      <c r="B10" s="61">
        <v>78</v>
      </c>
      <c r="C10" s="61">
        <v>80</v>
      </c>
      <c r="D10" s="70"/>
      <c r="G10" s="52"/>
      <c r="H10" s="52"/>
      <c r="I10" s="52"/>
    </row>
    <row r="11" spans="1:11" ht="16.149999999999999" customHeight="1">
      <c r="A11" s="51" t="s">
        <v>131</v>
      </c>
      <c r="B11" s="61">
        <v>55</v>
      </c>
      <c r="C11" s="61">
        <v>75</v>
      </c>
      <c r="D11" s="70"/>
      <c r="G11" s="52"/>
      <c r="H11" s="52"/>
      <c r="I11" s="52"/>
    </row>
    <row r="12" spans="1:11" ht="16.149999999999999" customHeight="1">
      <c r="A12" s="51" t="s">
        <v>132</v>
      </c>
      <c r="B12" s="61">
        <v>75</v>
      </c>
      <c r="C12" s="61">
        <v>65</v>
      </c>
      <c r="D12" s="70"/>
      <c r="G12" s="52"/>
      <c r="H12" s="52"/>
      <c r="I12" s="52"/>
    </row>
  </sheetData>
  <pageMargins left="0.75" right="0.75" top="1" bottom="1" header="0.5" footer="0.5"/>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C319-0B59-41C3-9F6F-62F96ACEB79A}">
  <sheetPr>
    <tabColor rgb="FF00B0F0"/>
  </sheetPr>
  <dimension ref="A1:F44"/>
  <sheetViews>
    <sheetView zoomScale="130" zoomScaleNormal="130" workbookViewId="0">
      <selection activeCell="D16" sqref="D16"/>
    </sheetView>
  </sheetViews>
  <sheetFormatPr defaultColWidth="11.81640625" defaultRowHeight="13.5"/>
  <cols>
    <col min="1" max="1" width="15" style="52" customWidth="1"/>
    <col min="2" max="2" width="14.7265625" style="52" customWidth="1"/>
    <col min="3" max="3" width="12.26953125" style="78" customWidth="1"/>
    <col min="4" max="16384" width="11.81640625" style="52"/>
  </cols>
  <sheetData>
    <row r="1" spans="1:6" ht="14" thickBot="1">
      <c r="A1" s="79" t="s">
        <v>143</v>
      </c>
      <c r="B1" s="79" t="s">
        <v>144</v>
      </c>
      <c r="C1" s="79" t="s">
        <v>11</v>
      </c>
      <c r="D1" s="79" t="s">
        <v>123</v>
      </c>
      <c r="E1" s="79" t="s">
        <v>145</v>
      </c>
    </row>
    <row r="2" spans="1:6">
      <c r="A2" s="51" t="s">
        <v>146</v>
      </c>
      <c r="B2" s="51" t="s">
        <v>147</v>
      </c>
      <c r="C2" s="61">
        <v>87</v>
      </c>
      <c r="D2" s="78"/>
      <c r="E2" s="61">
        <v>1</v>
      </c>
      <c r="F2" s="53"/>
    </row>
    <row r="3" spans="1:6">
      <c r="A3" s="51" t="s">
        <v>148</v>
      </c>
      <c r="B3" s="51" t="s">
        <v>149</v>
      </c>
      <c r="C3" s="61">
        <v>90</v>
      </c>
      <c r="D3" s="78"/>
      <c r="E3" s="61">
        <v>2</v>
      </c>
      <c r="F3" s="53"/>
    </row>
    <row r="4" spans="1:6">
      <c r="A4" s="51" t="s">
        <v>150</v>
      </c>
      <c r="B4" s="51" t="s">
        <v>151</v>
      </c>
      <c r="C4" s="61">
        <v>83</v>
      </c>
      <c r="D4" s="78"/>
      <c r="E4" s="61">
        <v>3</v>
      </c>
    </row>
    <row r="5" spans="1:6">
      <c r="A5" s="51" t="s">
        <v>152</v>
      </c>
      <c r="B5" s="51" t="s">
        <v>153</v>
      </c>
      <c r="C5" s="61">
        <v>93</v>
      </c>
      <c r="D5" s="78"/>
      <c r="E5" s="61">
        <v>4</v>
      </c>
    </row>
    <row r="6" spans="1:6">
      <c r="A6" s="51" t="s">
        <v>154</v>
      </c>
      <c r="B6" s="51" t="s">
        <v>155</v>
      </c>
      <c r="C6" s="61">
        <v>64</v>
      </c>
      <c r="D6" s="78"/>
      <c r="E6" s="61">
        <v>5</v>
      </c>
    </row>
    <row r="7" spans="1:6">
      <c r="A7" s="51" t="s">
        <v>156</v>
      </c>
      <c r="B7" s="51" t="s">
        <v>149</v>
      </c>
      <c r="C7" s="61">
        <v>78</v>
      </c>
      <c r="D7" s="78"/>
      <c r="E7" s="61">
        <v>6</v>
      </c>
    </row>
    <row r="8" spans="1:6">
      <c r="A8" s="51" t="s">
        <v>157</v>
      </c>
      <c r="B8" s="51" t="s">
        <v>158</v>
      </c>
      <c r="C8" s="61">
        <v>55</v>
      </c>
      <c r="D8" s="78"/>
      <c r="E8" s="61">
        <v>7</v>
      </c>
    </row>
    <row r="9" spans="1:6">
      <c r="A9" s="51" t="s">
        <v>159</v>
      </c>
      <c r="B9" s="51" t="s">
        <v>160</v>
      </c>
      <c r="C9" s="61">
        <v>65</v>
      </c>
      <c r="D9" s="78"/>
      <c r="E9" s="61">
        <v>8</v>
      </c>
    </row>
    <row r="10" spans="1:6">
      <c r="A10" s="51" t="s">
        <v>161</v>
      </c>
      <c r="B10" s="51" t="s">
        <v>162</v>
      </c>
      <c r="C10" s="61">
        <v>94</v>
      </c>
      <c r="D10" s="78"/>
      <c r="E10" s="61">
        <v>9</v>
      </c>
    </row>
    <row r="11" spans="1:6">
      <c r="A11" s="51" t="s">
        <v>148</v>
      </c>
      <c r="B11" s="51" t="s">
        <v>163</v>
      </c>
      <c r="C11" s="61">
        <v>71</v>
      </c>
      <c r="D11" s="78"/>
      <c r="E11" s="61">
        <v>10</v>
      </c>
    </row>
    <row r="12" spans="1:6">
      <c r="A12" s="51" t="s">
        <v>164</v>
      </c>
      <c r="B12" s="51" t="s">
        <v>165</v>
      </c>
      <c r="C12" s="61">
        <v>84</v>
      </c>
      <c r="D12" s="78"/>
      <c r="E12" s="61">
        <v>11</v>
      </c>
    </row>
    <row r="13" spans="1:6">
      <c r="A13" s="51" t="s">
        <v>161</v>
      </c>
      <c r="B13" s="51" t="s">
        <v>166</v>
      </c>
      <c r="C13" s="61">
        <v>66</v>
      </c>
      <c r="D13" s="78"/>
      <c r="E13" s="61">
        <v>12</v>
      </c>
    </row>
    <row r="14" spans="1:6">
      <c r="A14" s="51" t="s">
        <v>167</v>
      </c>
      <c r="B14" s="51" t="s">
        <v>168</v>
      </c>
      <c r="C14" s="61">
        <v>75</v>
      </c>
      <c r="D14" s="78"/>
      <c r="E14" s="61">
        <v>13</v>
      </c>
    </row>
    <row r="15" spans="1:6">
      <c r="A15" s="51" t="s">
        <v>148</v>
      </c>
      <c r="B15" s="51" t="s">
        <v>169</v>
      </c>
      <c r="C15" s="61">
        <v>64</v>
      </c>
      <c r="D15" s="78"/>
      <c r="E15" s="61">
        <v>14</v>
      </c>
    </row>
    <row r="16" spans="1:6">
      <c r="A16" s="51" t="s">
        <v>154</v>
      </c>
      <c r="B16" s="51" t="s">
        <v>170</v>
      </c>
      <c r="C16" s="61">
        <v>100</v>
      </c>
      <c r="D16" s="78"/>
      <c r="E16" s="61">
        <v>15</v>
      </c>
    </row>
    <row r="17" spans="1:5">
      <c r="A17" s="51" t="s">
        <v>171</v>
      </c>
      <c r="B17" s="51" t="s">
        <v>172</v>
      </c>
      <c r="C17" s="61">
        <v>85</v>
      </c>
      <c r="D17" s="78"/>
      <c r="E17" s="61">
        <v>16</v>
      </c>
    </row>
    <row r="18" spans="1:5">
      <c r="A18" s="51" t="s">
        <v>157</v>
      </c>
      <c r="B18" s="51" t="s">
        <v>173</v>
      </c>
      <c r="C18" s="61">
        <v>56</v>
      </c>
      <c r="D18" s="78"/>
      <c r="E18" s="61">
        <v>17</v>
      </c>
    </row>
    <row r="19" spans="1:5">
      <c r="A19" s="51" t="s">
        <v>174</v>
      </c>
      <c r="B19" s="51" t="s">
        <v>175</v>
      </c>
      <c r="C19" s="61">
        <v>64</v>
      </c>
      <c r="D19" s="78"/>
      <c r="E19" s="61">
        <v>18</v>
      </c>
    </row>
    <row r="20" spans="1:5">
      <c r="A20" s="51" t="s">
        <v>176</v>
      </c>
      <c r="B20" s="51" t="s">
        <v>177</v>
      </c>
      <c r="C20" s="61">
        <v>82</v>
      </c>
      <c r="D20" s="78"/>
      <c r="E20" s="61">
        <v>19</v>
      </c>
    </row>
    <row r="21" spans="1:5">
      <c r="A21" s="51" t="s">
        <v>154</v>
      </c>
      <c r="B21" s="51" t="s">
        <v>178</v>
      </c>
      <c r="C21" s="61">
        <v>68</v>
      </c>
      <c r="D21" s="78"/>
      <c r="E21" s="61">
        <v>20</v>
      </c>
    </row>
    <row r="22" spans="1:5">
      <c r="A22" s="51" t="s">
        <v>179</v>
      </c>
      <c r="B22" s="51" t="s">
        <v>180</v>
      </c>
      <c r="C22" s="61">
        <v>73</v>
      </c>
      <c r="D22" s="78"/>
      <c r="E22" s="61">
        <v>21</v>
      </c>
    </row>
    <row r="23" spans="1:5">
      <c r="A23" s="51" t="s">
        <v>181</v>
      </c>
      <c r="B23" s="51" t="s">
        <v>182</v>
      </c>
      <c r="C23" s="61">
        <v>99</v>
      </c>
      <c r="D23" s="78"/>
      <c r="E23" s="61">
        <v>22</v>
      </c>
    </row>
    <row r="24" spans="1:5">
      <c r="A24" s="51" t="s">
        <v>183</v>
      </c>
      <c r="B24" s="51" t="s">
        <v>162</v>
      </c>
      <c r="C24" s="61">
        <v>60</v>
      </c>
      <c r="D24" s="78"/>
      <c r="E24" s="61">
        <v>23</v>
      </c>
    </row>
    <row r="25" spans="1:5">
      <c r="A25" s="51" t="s">
        <v>181</v>
      </c>
      <c r="B25" s="51" t="s">
        <v>182</v>
      </c>
      <c r="C25" s="61">
        <v>79</v>
      </c>
      <c r="D25" s="78"/>
      <c r="E25" s="61">
        <v>24</v>
      </c>
    </row>
    <row r="26" spans="1:5">
      <c r="A26" s="51" t="s">
        <v>161</v>
      </c>
      <c r="B26" s="51" t="s">
        <v>184</v>
      </c>
      <c r="C26" s="61">
        <v>96</v>
      </c>
      <c r="D26" s="78"/>
      <c r="E26" s="61">
        <v>25</v>
      </c>
    </row>
    <row r="27" spans="1:5">
      <c r="A27" s="51" t="s">
        <v>185</v>
      </c>
      <c r="B27" s="51" t="s">
        <v>186</v>
      </c>
      <c r="C27" s="61">
        <v>85</v>
      </c>
      <c r="D27" s="78"/>
      <c r="E27" s="61">
        <v>26</v>
      </c>
    </row>
    <row r="28" spans="1:5">
      <c r="A28" s="51" t="s">
        <v>161</v>
      </c>
      <c r="B28" s="51" t="s">
        <v>187</v>
      </c>
      <c r="C28" s="61">
        <v>64</v>
      </c>
      <c r="D28" s="78"/>
      <c r="E28" s="61">
        <v>27</v>
      </c>
    </row>
    <row r="29" spans="1:5">
      <c r="A29" s="51" t="s">
        <v>188</v>
      </c>
      <c r="B29" s="51" t="s">
        <v>189</v>
      </c>
      <c r="C29" s="61">
        <v>79</v>
      </c>
      <c r="D29" s="78"/>
      <c r="E29" s="61">
        <v>28</v>
      </c>
    </row>
    <row r="30" spans="1:5">
      <c r="A30" s="51" t="s">
        <v>190</v>
      </c>
      <c r="B30" s="51" t="s">
        <v>191</v>
      </c>
      <c r="C30" s="61">
        <v>72</v>
      </c>
      <c r="D30" s="78"/>
      <c r="E30" s="61">
        <v>29</v>
      </c>
    </row>
    <row r="31" spans="1:5">
      <c r="A31" s="51" t="s">
        <v>192</v>
      </c>
      <c r="B31" s="51" t="s">
        <v>193</v>
      </c>
      <c r="C31" s="61">
        <v>78</v>
      </c>
      <c r="D31" s="78"/>
      <c r="E31" s="61">
        <v>30</v>
      </c>
    </row>
    <row r="32" spans="1:5">
      <c r="A32" s="51" t="s">
        <v>194</v>
      </c>
      <c r="B32" s="51" t="s">
        <v>195</v>
      </c>
      <c r="C32" s="61">
        <v>91</v>
      </c>
      <c r="D32" s="78"/>
      <c r="E32" s="61">
        <v>31</v>
      </c>
    </row>
    <row r="33" spans="1:5">
      <c r="A33" s="51" t="s">
        <v>196</v>
      </c>
      <c r="B33" s="51" t="s">
        <v>186</v>
      </c>
      <c r="C33" s="61">
        <v>94</v>
      </c>
      <c r="D33" s="78"/>
      <c r="E33" s="61">
        <v>32</v>
      </c>
    </row>
    <row r="34" spans="1:5">
      <c r="A34" s="51" t="s">
        <v>197</v>
      </c>
      <c r="B34" s="51" t="s">
        <v>198</v>
      </c>
      <c r="C34" s="61">
        <v>88</v>
      </c>
      <c r="D34" s="78"/>
      <c r="E34" s="61">
        <v>33</v>
      </c>
    </row>
    <row r="35" spans="1:5">
      <c r="A35" s="51" t="s">
        <v>199</v>
      </c>
      <c r="B35" s="51" t="s">
        <v>200</v>
      </c>
      <c r="C35" s="61">
        <v>82</v>
      </c>
      <c r="D35" s="78"/>
      <c r="E35" s="61">
        <v>34</v>
      </c>
    </row>
    <row r="36" spans="1:5">
      <c r="A36" s="51" t="s">
        <v>148</v>
      </c>
      <c r="B36" s="51" t="s">
        <v>201</v>
      </c>
      <c r="C36" s="61">
        <v>73</v>
      </c>
      <c r="D36" s="78"/>
      <c r="E36" s="61">
        <v>35</v>
      </c>
    </row>
    <row r="37" spans="1:5">
      <c r="A37" s="51" t="s">
        <v>202</v>
      </c>
      <c r="B37" s="51" t="s">
        <v>173</v>
      </c>
      <c r="C37" s="61">
        <v>76</v>
      </c>
      <c r="D37" s="78"/>
      <c r="E37" s="61">
        <v>36</v>
      </c>
    </row>
    <row r="38" spans="1:5">
      <c r="A38" s="51" t="s">
        <v>203</v>
      </c>
      <c r="B38" s="51" t="s">
        <v>204</v>
      </c>
      <c r="C38" s="61">
        <v>95</v>
      </c>
      <c r="D38" s="78"/>
      <c r="E38" s="61">
        <v>37</v>
      </c>
    </row>
    <row r="39" spans="1:5">
      <c r="A39" s="51" t="s">
        <v>205</v>
      </c>
      <c r="B39" s="51" t="s">
        <v>206</v>
      </c>
      <c r="C39" s="61">
        <v>94</v>
      </c>
      <c r="D39" s="78"/>
      <c r="E39" s="61">
        <v>38</v>
      </c>
    </row>
    <row r="40" spans="1:5">
      <c r="A40" s="51" t="s">
        <v>154</v>
      </c>
      <c r="B40" s="51" t="s">
        <v>207</v>
      </c>
      <c r="C40" s="61">
        <v>89</v>
      </c>
      <c r="D40" s="78"/>
      <c r="E40" s="61">
        <v>39</v>
      </c>
    </row>
    <row r="41" spans="1:5">
      <c r="A41" s="51" t="s">
        <v>208</v>
      </c>
      <c r="B41" s="51" t="s">
        <v>209</v>
      </c>
      <c r="C41" s="61">
        <v>94</v>
      </c>
      <c r="D41" s="78"/>
      <c r="E41" s="61">
        <v>40</v>
      </c>
    </row>
    <row r="42" spans="1:5">
      <c r="A42" s="51" t="s">
        <v>210</v>
      </c>
      <c r="B42" s="51" t="s">
        <v>211</v>
      </c>
      <c r="C42" s="61">
        <v>94</v>
      </c>
      <c r="D42" s="78"/>
      <c r="E42" s="61">
        <v>41</v>
      </c>
    </row>
    <row r="43" spans="1:5">
      <c r="A43" s="51" t="s">
        <v>212</v>
      </c>
      <c r="B43" s="51" t="s">
        <v>213</v>
      </c>
      <c r="C43" s="61">
        <v>59</v>
      </c>
      <c r="D43" s="78"/>
      <c r="E43" s="61">
        <v>42</v>
      </c>
    </row>
    <row r="44" spans="1:5">
      <c r="A44" s="51" t="s">
        <v>214</v>
      </c>
      <c r="B44" s="51" t="s">
        <v>211</v>
      </c>
      <c r="C44" s="61">
        <v>97</v>
      </c>
      <c r="D44" s="78"/>
      <c r="E44" s="61">
        <v>43</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C18C-0403-4876-BD87-8A574B3C2900}">
  <sheetPr syncVertical="1" syncRef="A1" transitionEvaluation="1">
    <tabColor rgb="FF00B0F0"/>
  </sheetPr>
  <dimension ref="A1:C18"/>
  <sheetViews>
    <sheetView zoomScale="150" zoomScaleNormal="150" workbookViewId="0">
      <selection activeCell="D16" sqref="D16"/>
    </sheetView>
  </sheetViews>
  <sheetFormatPr defaultColWidth="17" defaultRowHeight="13.5"/>
  <cols>
    <col min="1" max="1" width="34.26953125" style="52" customWidth="1"/>
    <col min="2" max="2" width="15.453125" style="52" customWidth="1"/>
    <col min="3" max="16384" width="17" style="52"/>
  </cols>
  <sheetData>
    <row r="1" spans="1:3" ht="15" customHeight="1" thickBot="1">
      <c r="A1" s="80" t="s">
        <v>215</v>
      </c>
      <c r="B1" s="81" t="s">
        <v>216</v>
      </c>
      <c r="C1" s="82" t="s">
        <v>217</v>
      </c>
    </row>
    <row r="2" spans="1:3" ht="15" customHeight="1">
      <c r="A2" s="83" t="s">
        <v>218</v>
      </c>
      <c r="B2" s="52">
        <v>250000</v>
      </c>
    </row>
    <row r="3" spans="1:3" ht="15" customHeight="1">
      <c r="A3" s="83" t="s">
        <v>219</v>
      </c>
      <c r="B3" s="52">
        <v>150000</v>
      </c>
    </row>
    <row r="4" spans="1:3" ht="15" customHeight="1">
      <c r="A4" s="83" t="s">
        <v>220</v>
      </c>
      <c r="B4" s="52">
        <v>100000</v>
      </c>
    </row>
    <row r="5" spans="1:3" s="84" customFormat="1">
      <c r="A5" s="83" t="s">
        <v>221</v>
      </c>
      <c r="B5" s="52">
        <v>70000</v>
      </c>
      <c r="C5" s="52"/>
    </row>
    <row r="6" spans="1:3" ht="15" customHeight="1">
      <c r="A6" s="83" t="s">
        <v>222</v>
      </c>
      <c r="B6" s="52">
        <v>20000</v>
      </c>
    </row>
    <row r="7" spans="1:3" ht="15" customHeight="1">
      <c r="A7" s="83" t="s">
        <v>223</v>
      </c>
      <c r="B7" s="52">
        <v>45000</v>
      </c>
    </row>
    <row r="8" spans="1:3" ht="15" customHeight="1">
      <c r="A8" s="83" t="s">
        <v>224</v>
      </c>
      <c r="B8" s="52">
        <v>75000</v>
      </c>
    </row>
    <row r="9" spans="1:3" ht="15" customHeight="1">
      <c r="A9" s="83" t="s">
        <v>225</v>
      </c>
      <c r="B9" s="52">
        <v>50000</v>
      </c>
    </row>
    <row r="10" spans="1:3" ht="15" customHeight="1"/>
    <row r="11" spans="1:3" ht="15" customHeight="1">
      <c r="A11" s="85"/>
      <c r="B11" s="85"/>
      <c r="C11" s="85"/>
    </row>
    <row r="12" spans="1:3" ht="15" customHeight="1" thickBot="1">
      <c r="A12" s="76" t="s">
        <v>226</v>
      </c>
    </row>
    <row r="13" spans="1:3" ht="15" customHeight="1" thickBot="1">
      <c r="A13" s="86" t="s">
        <v>227</v>
      </c>
      <c r="B13" s="81" t="s">
        <v>228</v>
      </c>
      <c r="C13" s="82" t="s">
        <v>229</v>
      </c>
    </row>
    <row r="14" spans="1:3" ht="15" customHeight="1">
      <c r="A14" s="87">
        <v>0</v>
      </c>
      <c r="B14" s="52">
        <v>0</v>
      </c>
      <c r="C14" s="88">
        <v>0.15</v>
      </c>
    </row>
    <row r="15" spans="1:3" ht="15" customHeight="1">
      <c r="A15" s="87">
        <v>29570</v>
      </c>
      <c r="B15" s="52">
        <v>4463</v>
      </c>
      <c r="C15" s="88">
        <v>0.28000000000000003</v>
      </c>
    </row>
    <row r="16" spans="1:3" ht="15" customHeight="1">
      <c r="A16" s="87">
        <v>71900</v>
      </c>
      <c r="B16" s="52">
        <v>16265</v>
      </c>
      <c r="C16" s="88">
        <v>0.33</v>
      </c>
    </row>
    <row r="17" spans="1:3" ht="15" customHeight="1" thickBot="1">
      <c r="A17" s="89">
        <v>149250</v>
      </c>
      <c r="B17" s="90">
        <v>41790</v>
      </c>
      <c r="C17" s="91">
        <v>0.28000000000000003</v>
      </c>
    </row>
    <row r="18" spans="1:3" ht="15" customHeight="1"/>
  </sheetData>
  <pageMargins left="0.75" right="0.75" top="1" bottom="1" header="0.5" footer="0.5"/>
  <pageSetup orientation="portrait" horizontalDpi="300" verticalDpi="300" r:id="rId1"/>
  <headerFooter alignWithMargins="0">
    <oddHeader>&amp;R&amp;"Arial,Bold"&amp;10Tom Kleen</oddHead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AFCB-45DA-44A9-B925-538A46CEDBBA}">
  <sheetPr>
    <tabColor rgb="FF00B0F0"/>
  </sheetPr>
  <dimension ref="A1:G17"/>
  <sheetViews>
    <sheetView zoomScale="140" zoomScaleNormal="140" workbookViewId="0">
      <selection activeCell="D16" sqref="D16"/>
    </sheetView>
  </sheetViews>
  <sheetFormatPr defaultColWidth="11.54296875" defaultRowHeight="13.5"/>
  <cols>
    <col min="1" max="1" width="15.1796875" style="52" customWidth="1"/>
    <col min="2" max="2" width="16" style="52" customWidth="1"/>
    <col min="3" max="3" width="11.54296875" style="52"/>
    <col min="4" max="4" width="15.81640625" style="52" customWidth="1"/>
    <col min="5" max="5" width="11.54296875" style="52"/>
    <col min="6" max="6" width="14.7265625" style="52" customWidth="1"/>
    <col min="7" max="16384" width="11.54296875" style="52"/>
  </cols>
  <sheetData>
    <row r="1" spans="1:7" ht="30" customHeight="1" thickBot="1">
      <c r="A1" s="80" t="s">
        <v>230</v>
      </c>
      <c r="B1" s="92" t="s">
        <v>231</v>
      </c>
      <c r="C1" s="92" t="s">
        <v>232</v>
      </c>
      <c r="D1" s="92" t="s">
        <v>233</v>
      </c>
      <c r="E1" s="82" t="s">
        <v>234</v>
      </c>
    </row>
    <row r="2" spans="1:7">
      <c r="A2" s="83" t="s">
        <v>235</v>
      </c>
      <c r="B2" s="93">
        <v>5</v>
      </c>
      <c r="C2" s="93">
        <v>1</v>
      </c>
      <c r="D2" s="94"/>
    </row>
    <row r="3" spans="1:7">
      <c r="A3" s="83" t="s">
        <v>236</v>
      </c>
      <c r="B3" s="93">
        <v>6</v>
      </c>
      <c r="C3" s="93">
        <v>2</v>
      </c>
      <c r="D3" s="94"/>
    </row>
    <row r="4" spans="1:7">
      <c r="A4" s="83" t="s">
        <v>237</v>
      </c>
      <c r="B4" s="93">
        <v>2</v>
      </c>
      <c r="C4" s="93">
        <v>2</v>
      </c>
      <c r="D4" s="94"/>
    </row>
    <row r="5" spans="1:7">
      <c r="A5" s="83" t="s">
        <v>238</v>
      </c>
      <c r="B5" s="93">
        <v>8</v>
      </c>
      <c r="C5" s="93">
        <v>3</v>
      </c>
      <c r="D5" s="94"/>
    </row>
    <row r="6" spans="1:7">
      <c r="A6" s="83" t="s">
        <v>239</v>
      </c>
      <c r="B6" s="93">
        <v>10</v>
      </c>
      <c r="C6" s="93">
        <v>7</v>
      </c>
      <c r="D6" s="94"/>
      <c r="F6" s="95"/>
      <c r="G6" s="95"/>
    </row>
    <row r="7" spans="1:7">
      <c r="A7" s="83" t="s">
        <v>240</v>
      </c>
      <c r="B7" s="93">
        <v>4</v>
      </c>
      <c r="C7" s="93">
        <v>4</v>
      </c>
      <c r="D7" s="94"/>
      <c r="F7" s="95"/>
      <c r="G7" s="95"/>
    </row>
    <row r="8" spans="1:7">
      <c r="A8" s="83" t="s">
        <v>241</v>
      </c>
      <c r="B8" s="93">
        <v>5</v>
      </c>
      <c r="C8" s="93">
        <v>2</v>
      </c>
      <c r="D8" s="94"/>
      <c r="F8" s="95"/>
      <c r="G8" s="95"/>
    </row>
    <row r="9" spans="1:7">
      <c r="A9" s="83" t="s">
        <v>242</v>
      </c>
      <c r="B9" s="93">
        <v>3</v>
      </c>
      <c r="C9" s="93">
        <v>2</v>
      </c>
      <c r="D9" s="94"/>
      <c r="F9" s="95"/>
      <c r="G9" s="95"/>
    </row>
    <row r="12" spans="1:7" ht="14" thickBot="1"/>
    <row r="13" spans="1:7" ht="27.5" thickBot="1">
      <c r="A13" s="86" t="s">
        <v>232</v>
      </c>
      <c r="B13" s="82" t="s">
        <v>243</v>
      </c>
    </row>
    <row r="14" spans="1:7">
      <c r="A14" s="96">
        <v>0</v>
      </c>
      <c r="B14" s="97">
        <v>0</v>
      </c>
    </row>
    <row r="15" spans="1:7">
      <c r="A15" s="96">
        <v>2</v>
      </c>
      <c r="B15" s="98">
        <v>100</v>
      </c>
    </row>
    <row r="16" spans="1:7">
      <c r="A16" s="96">
        <v>4</v>
      </c>
      <c r="B16" s="98">
        <v>125</v>
      </c>
    </row>
    <row r="17" spans="1:2" ht="14" thickBot="1">
      <c r="A17" s="99">
        <v>7</v>
      </c>
      <c r="B17" s="100">
        <v>150</v>
      </c>
    </row>
  </sheetData>
  <pageMargins left="0.75" right="0.75" top="1" bottom="1" header="0.5" footer="0.5"/>
  <headerFooter alignWithMargins="0"/>
  <drawing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C728-A839-4DD2-8B88-7389D07147EE}">
  <sheetPr>
    <tabColor rgb="FFFF0000"/>
  </sheetPr>
  <dimension ref="A1:D75"/>
  <sheetViews>
    <sheetView topLeftCell="A2" zoomScale="145" zoomScaleNormal="145" workbookViewId="0">
      <selection activeCell="A3" sqref="A3"/>
    </sheetView>
  </sheetViews>
  <sheetFormatPr defaultRowHeight="14.5"/>
  <cols>
    <col min="1" max="1" width="24.54296875" customWidth="1"/>
    <col min="4" max="4" width="11.54296875" style="201" bestFit="1" customWidth="1"/>
  </cols>
  <sheetData>
    <row r="1" spans="1:4" ht="23.5">
      <c r="A1" s="229" t="s">
        <v>479</v>
      </c>
      <c r="B1" s="229"/>
      <c r="C1" s="229"/>
      <c r="D1" s="229"/>
    </row>
    <row r="2" spans="1:4" ht="17.5" thickBot="1">
      <c r="A2" s="199" t="s">
        <v>465</v>
      </c>
      <c r="B2" s="106" t="s">
        <v>466</v>
      </c>
      <c r="C2" s="106" t="s">
        <v>467</v>
      </c>
      <c r="D2" s="200" t="s">
        <v>468</v>
      </c>
    </row>
    <row r="3" spans="1:4" ht="15" thickTop="1">
      <c r="A3" t="s">
        <v>480</v>
      </c>
      <c r="B3" t="s">
        <v>469</v>
      </c>
      <c r="C3" t="s">
        <v>470</v>
      </c>
      <c r="D3" s="201">
        <v>43200</v>
      </c>
    </row>
    <row r="4" spans="1:4">
      <c r="A4" t="s">
        <v>480</v>
      </c>
      <c r="B4" t="s">
        <v>471</v>
      </c>
      <c r="C4" t="s">
        <v>470</v>
      </c>
      <c r="D4" s="201">
        <v>45000</v>
      </c>
    </row>
    <row r="5" spans="1:4">
      <c r="A5" t="s">
        <v>480</v>
      </c>
      <c r="B5" t="s">
        <v>472</v>
      </c>
      <c r="C5" t="s">
        <v>470</v>
      </c>
      <c r="D5" s="201">
        <v>35280</v>
      </c>
    </row>
    <row r="6" spans="1:4">
      <c r="A6" t="s">
        <v>480</v>
      </c>
      <c r="B6" t="s">
        <v>473</v>
      </c>
      <c r="C6" t="s">
        <v>470</v>
      </c>
      <c r="D6" s="201">
        <v>39600</v>
      </c>
    </row>
    <row r="7" spans="1:4">
      <c r="A7" t="s">
        <v>480</v>
      </c>
      <c r="B7" t="s">
        <v>474</v>
      </c>
      <c r="C7" t="s">
        <v>470</v>
      </c>
      <c r="D7" s="201">
        <v>39960</v>
      </c>
    </row>
    <row r="8" spans="1:4">
      <c r="A8" t="s">
        <v>480</v>
      </c>
      <c r="B8" t="s">
        <v>475</v>
      </c>
      <c r="C8" t="s">
        <v>470</v>
      </c>
      <c r="D8" s="201">
        <v>39600</v>
      </c>
    </row>
    <row r="9" spans="1:4">
      <c r="A9" t="s">
        <v>480</v>
      </c>
      <c r="B9" t="s">
        <v>469</v>
      </c>
      <c r="C9" t="s">
        <v>476</v>
      </c>
      <c r="D9" s="201">
        <v>39600</v>
      </c>
    </row>
    <row r="10" spans="1:4">
      <c r="A10" t="s">
        <v>480</v>
      </c>
      <c r="B10" t="s">
        <v>471</v>
      </c>
      <c r="C10" t="s">
        <v>476</v>
      </c>
      <c r="D10" s="201">
        <v>42300</v>
      </c>
    </row>
    <row r="11" spans="1:4">
      <c r="A11" t="s">
        <v>480</v>
      </c>
      <c r="B11" t="s">
        <v>472</v>
      </c>
      <c r="C11" t="s">
        <v>476</v>
      </c>
      <c r="D11" s="201">
        <v>42300</v>
      </c>
    </row>
    <row r="12" spans="1:4">
      <c r="A12" t="s">
        <v>480</v>
      </c>
      <c r="B12" t="s">
        <v>473</v>
      </c>
      <c r="C12" t="s">
        <v>476</v>
      </c>
      <c r="D12" s="201">
        <v>42750</v>
      </c>
    </row>
    <row r="13" spans="1:4">
      <c r="A13" t="s">
        <v>480</v>
      </c>
      <c r="B13" t="s">
        <v>474</v>
      </c>
      <c r="C13" t="s">
        <v>476</v>
      </c>
      <c r="D13" s="201">
        <v>43650</v>
      </c>
    </row>
    <row r="14" spans="1:4">
      <c r="A14" t="s">
        <v>480</v>
      </c>
      <c r="B14" t="s">
        <v>475</v>
      </c>
      <c r="C14" t="s">
        <v>476</v>
      </c>
      <c r="D14" s="201">
        <v>44550</v>
      </c>
    </row>
    <row r="15" spans="1:4">
      <c r="A15" t="s">
        <v>480</v>
      </c>
      <c r="B15" t="s">
        <v>469</v>
      </c>
      <c r="C15" t="s">
        <v>477</v>
      </c>
      <c r="D15" s="201">
        <v>39600</v>
      </c>
    </row>
    <row r="16" spans="1:4">
      <c r="A16" t="s">
        <v>480</v>
      </c>
      <c r="B16" t="s">
        <v>471</v>
      </c>
      <c r="C16" t="s">
        <v>477</v>
      </c>
      <c r="D16" s="201">
        <v>42300</v>
      </c>
    </row>
    <row r="17" spans="1:4">
      <c r="A17" t="s">
        <v>480</v>
      </c>
      <c r="B17" t="s">
        <v>472</v>
      </c>
      <c r="C17" t="s">
        <v>477</v>
      </c>
      <c r="D17" s="201">
        <v>42300</v>
      </c>
    </row>
    <row r="18" spans="1:4">
      <c r="A18" t="s">
        <v>480</v>
      </c>
      <c r="B18" t="s">
        <v>473</v>
      </c>
      <c r="C18" t="s">
        <v>477</v>
      </c>
      <c r="D18" s="201">
        <v>42750</v>
      </c>
    </row>
    <row r="19" spans="1:4">
      <c r="A19" t="s">
        <v>480</v>
      </c>
      <c r="B19" t="s">
        <v>474</v>
      </c>
      <c r="C19" t="s">
        <v>477</v>
      </c>
      <c r="D19" s="201">
        <v>43650</v>
      </c>
    </row>
    <row r="20" spans="1:4">
      <c r="A20" t="s">
        <v>480</v>
      </c>
      <c r="B20" t="s">
        <v>475</v>
      </c>
      <c r="C20" t="s">
        <v>477</v>
      </c>
      <c r="D20" s="201">
        <v>44550</v>
      </c>
    </row>
    <row r="21" spans="1:4">
      <c r="A21" t="s">
        <v>480</v>
      </c>
      <c r="B21" t="s">
        <v>469</v>
      </c>
      <c r="C21" t="s">
        <v>478</v>
      </c>
      <c r="D21" s="201">
        <v>41280</v>
      </c>
    </row>
    <row r="22" spans="1:4">
      <c r="A22" t="s">
        <v>480</v>
      </c>
      <c r="B22" t="s">
        <v>471</v>
      </c>
      <c r="C22" t="s">
        <v>478</v>
      </c>
      <c r="D22" s="201">
        <v>41760</v>
      </c>
    </row>
    <row r="23" spans="1:4">
      <c r="A23" t="s">
        <v>480</v>
      </c>
      <c r="B23" t="s">
        <v>472</v>
      </c>
      <c r="C23" t="s">
        <v>478</v>
      </c>
      <c r="D23" s="201">
        <v>39360</v>
      </c>
    </row>
    <row r="24" spans="1:4">
      <c r="A24" t="s">
        <v>480</v>
      </c>
      <c r="B24" t="s">
        <v>473</v>
      </c>
      <c r="C24" t="s">
        <v>478</v>
      </c>
      <c r="D24" s="201">
        <v>40900</v>
      </c>
    </row>
    <row r="25" spans="1:4">
      <c r="A25" t="s">
        <v>480</v>
      </c>
      <c r="B25" t="s">
        <v>474</v>
      </c>
      <c r="C25" t="s">
        <v>478</v>
      </c>
      <c r="D25" s="201">
        <v>42000</v>
      </c>
    </row>
    <row r="26" spans="1:4">
      <c r="A26" t="s">
        <v>480</v>
      </c>
      <c r="B26" t="s">
        <v>475</v>
      </c>
      <c r="C26" t="s">
        <v>478</v>
      </c>
      <c r="D26" s="201">
        <v>43500</v>
      </c>
    </row>
    <row r="27" spans="1:4">
      <c r="A27" t="s">
        <v>481</v>
      </c>
      <c r="B27" t="s">
        <v>469</v>
      </c>
      <c r="C27" t="s">
        <v>470</v>
      </c>
      <c r="D27" s="201">
        <v>35000</v>
      </c>
    </row>
    <row r="28" spans="1:4">
      <c r="A28" t="s">
        <v>481</v>
      </c>
      <c r="B28" t="s">
        <v>471</v>
      </c>
      <c r="C28" t="s">
        <v>470</v>
      </c>
      <c r="D28" s="201">
        <v>35500</v>
      </c>
    </row>
    <row r="29" spans="1:4">
      <c r="A29" t="s">
        <v>481</v>
      </c>
      <c r="B29" t="s">
        <v>472</v>
      </c>
      <c r="C29" t="s">
        <v>470</v>
      </c>
      <c r="D29" s="201">
        <v>36900</v>
      </c>
    </row>
    <row r="30" spans="1:4">
      <c r="A30" t="s">
        <v>481</v>
      </c>
      <c r="B30" t="s">
        <v>473</v>
      </c>
      <c r="C30" t="s">
        <v>470</v>
      </c>
      <c r="D30" s="201">
        <v>36100</v>
      </c>
    </row>
    <row r="31" spans="1:4">
      <c r="A31" t="s">
        <v>481</v>
      </c>
      <c r="B31" t="s">
        <v>474</v>
      </c>
      <c r="C31" t="s">
        <v>470</v>
      </c>
      <c r="D31" s="201">
        <v>36400</v>
      </c>
    </row>
    <row r="32" spans="1:4">
      <c r="A32" t="s">
        <v>481</v>
      </c>
      <c r="B32" t="s">
        <v>475</v>
      </c>
      <c r="C32" t="s">
        <v>470</v>
      </c>
      <c r="D32" s="201">
        <v>36100</v>
      </c>
    </row>
    <row r="33" spans="1:4">
      <c r="A33" t="s">
        <v>481</v>
      </c>
      <c r="B33" t="s">
        <v>469</v>
      </c>
      <c r="C33" t="s">
        <v>476</v>
      </c>
      <c r="D33" s="201">
        <v>22100</v>
      </c>
    </row>
    <row r="34" spans="1:4">
      <c r="A34" t="s">
        <v>481</v>
      </c>
      <c r="B34" t="s">
        <v>471</v>
      </c>
      <c r="C34" t="s">
        <v>476</v>
      </c>
      <c r="D34" s="201">
        <v>24300</v>
      </c>
    </row>
    <row r="35" spans="1:4">
      <c r="A35" t="s">
        <v>481</v>
      </c>
      <c r="B35" t="s">
        <v>472</v>
      </c>
      <c r="C35" t="s">
        <v>476</v>
      </c>
      <c r="D35" s="201">
        <v>24300</v>
      </c>
    </row>
    <row r="36" spans="1:4">
      <c r="A36" t="s">
        <v>481</v>
      </c>
      <c r="B36" t="s">
        <v>473</v>
      </c>
      <c r="C36" t="s">
        <v>476</v>
      </c>
      <c r="D36" s="201">
        <v>24600</v>
      </c>
    </row>
    <row r="37" spans="1:4">
      <c r="A37" t="s">
        <v>481</v>
      </c>
      <c r="B37" t="s">
        <v>474</v>
      </c>
      <c r="C37" t="s">
        <v>476</v>
      </c>
      <c r="D37" s="201">
        <v>25400</v>
      </c>
    </row>
    <row r="38" spans="1:4">
      <c r="A38" t="s">
        <v>481</v>
      </c>
      <c r="B38" t="s">
        <v>475</v>
      </c>
      <c r="C38" t="s">
        <v>476</v>
      </c>
      <c r="D38" s="201">
        <v>23100</v>
      </c>
    </row>
    <row r="39" spans="1:4">
      <c r="A39" t="s">
        <v>481</v>
      </c>
      <c r="B39" t="s">
        <v>469</v>
      </c>
      <c r="C39" t="s">
        <v>477</v>
      </c>
      <c r="D39" s="201">
        <v>26200</v>
      </c>
    </row>
    <row r="40" spans="1:4">
      <c r="A40" t="s">
        <v>481</v>
      </c>
      <c r="B40" t="s">
        <v>471</v>
      </c>
      <c r="C40" t="s">
        <v>477</v>
      </c>
      <c r="D40" s="201">
        <v>24500</v>
      </c>
    </row>
    <row r="41" spans="1:4">
      <c r="A41" t="s">
        <v>481</v>
      </c>
      <c r="B41" t="s">
        <v>472</v>
      </c>
      <c r="C41" t="s">
        <v>477</v>
      </c>
      <c r="D41" s="201">
        <v>24300</v>
      </c>
    </row>
    <row r="42" spans="1:4">
      <c r="A42" t="s">
        <v>481</v>
      </c>
      <c r="B42" t="s">
        <v>473</v>
      </c>
      <c r="C42" t="s">
        <v>477</v>
      </c>
      <c r="D42" s="201">
        <v>24800</v>
      </c>
    </row>
    <row r="43" spans="1:4">
      <c r="A43" t="s">
        <v>481</v>
      </c>
      <c r="B43" t="s">
        <v>474</v>
      </c>
      <c r="C43" t="s">
        <v>477</v>
      </c>
      <c r="D43" s="201">
        <v>25400</v>
      </c>
    </row>
    <row r="44" spans="1:4">
      <c r="A44" t="s">
        <v>481</v>
      </c>
      <c r="B44" t="s">
        <v>475</v>
      </c>
      <c r="C44" t="s">
        <v>477</v>
      </c>
      <c r="D44" s="201">
        <v>26100</v>
      </c>
    </row>
    <row r="45" spans="1:4">
      <c r="A45" t="s">
        <v>481</v>
      </c>
      <c r="B45" t="s">
        <v>469</v>
      </c>
      <c r="C45" t="s">
        <v>478</v>
      </c>
      <c r="D45" s="201">
        <v>23400</v>
      </c>
    </row>
    <row r="46" spans="1:4">
      <c r="A46" t="s">
        <v>481</v>
      </c>
      <c r="B46" t="s">
        <v>471</v>
      </c>
      <c r="C46" t="s">
        <v>478</v>
      </c>
      <c r="D46" s="201">
        <v>23800</v>
      </c>
    </row>
    <row r="47" spans="1:4">
      <c r="A47" t="s">
        <v>481</v>
      </c>
      <c r="B47" t="s">
        <v>472</v>
      </c>
      <c r="C47" t="s">
        <v>478</v>
      </c>
      <c r="D47" s="201">
        <v>23900</v>
      </c>
    </row>
    <row r="48" spans="1:4">
      <c r="A48" t="s">
        <v>481</v>
      </c>
      <c r="B48" t="s">
        <v>473</v>
      </c>
      <c r="C48" t="s">
        <v>478</v>
      </c>
      <c r="D48" s="201">
        <v>23100</v>
      </c>
    </row>
    <row r="49" spans="1:4">
      <c r="A49" t="s">
        <v>481</v>
      </c>
      <c r="B49" t="s">
        <v>474</v>
      </c>
      <c r="C49" t="s">
        <v>478</v>
      </c>
      <c r="D49" s="201">
        <v>24000</v>
      </c>
    </row>
    <row r="50" spans="1:4">
      <c r="A50" t="s">
        <v>481</v>
      </c>
      <c r="B50" t="s">
        <v>475</v>
      </c>
      <c r="C50" t="s">
        <v>478</v>
      </c>
      <c r="D50" s="201">
        <v>23200</v>
      </c>
    </row>
    <row r="51" spans="1:4">
      <c r="A51" t="s">
        <v>482</v>
      </c>
      <c r="B51" t="s">
        <v>469</v>
      </c>
      <c r="C51" t="s">
        <v>470</v>
      </c>
      <c r="D51" s="201">
        <v>50700</v>
      </c>
    </row>
    <row r="52" spans="1:4">
      <c r="A52" t="s">
        <v>482</v>
      </c>
      <c r="B52" t="s">
        <v>471</v>
      </c>
      <c r="C52" t="s">
        <v>470</v>
      </c>
      <c r="D52" s="201">
        <v>52900</v>
      </c>
    </row>
    <row r="53" spans="1:4">
      <c r="A53" t="s">
        <v>482</v>
      </c>
      <c r="B53" t="s">
        <v>472</v>
      </c>
      <c r="C53" t="s">
        <v>470</v>
      </c>
      <c r="D53" s="201">
        <v>41200</v>
      </c>
    </row>
    <row r="54" spans="1:4">
      <c r="A54" t="s">
        <v>482</v>
      </c>
      <c r="B54" t="s">
        <v>473</v>
      </c>
      <c r="C54" t="s">
        <v>470</v>
      </c>
      <c r="D54" s="201">
        <v>46400</v>
      </c>
    </row>
    <row r="55" spans="1:4">
      <c r="A55" t="s">
        <v>482</v>
      </c>
      <c r="B55" t="s">
        <v>474</v>
      </c>
      <c r="C55" t="s">
        <v>470</v>
      </c>
      <c r="D55" s="201">
        <v>46900</v>
      </c>
    </row>
    <row r="56" spans="1:4">
      <c r="A56" t="s">
        <v>482</v>
      </c>
      <c r="B56" t="s">
        <v>475</v>
      </c>
      <c r="C56" t="s">
        <v>470</v>
      </c>
      <c r="D56" s="201">
        <v>46400</v>
      </c>
    </row>
    <row r="57" spans="1:4">
      <c r="A57" t="s">
        <v>482</v>
      </c>
      <c r="B57" t="s">
        <v>469</v>
      </c>
      <c r="C57" t="s">
        <v>476</v>
      </c>
      <c r="D57" s="201">
        <v>46400</v>
      </c>
    </row>
    <row r="58" spans="1:4">
      <c r="A58" t="s">
        <v>482</v>
      </c>
      <c r="B58" t="s">
        <v>471</v>
      </c>
      <c r="C58" t="s">
        <v>476</v>
      </c>
      <c r="D58" s="201">
        <v>49700</v>
      </c>
    </row>
    <row r="59" spans="1:4">
      <c r="A59" t="s">
        <v>482</v>
      </c>
      <c r="B59" t="s">
        <v>472</v>
      </c>
      <c r="C59" t="s">
        <v>476</v>
      </c>
      <c r="D59" s="201">
        <v>49700</v>
      </c>
    </row>
    <row r="60" spans="1:4">
      <c r="A60" t="s">
        <v>482</v>
      </c>
      <c r="B60" t="s">
        <v>473</v>
      </c>
      <c r="C60" t="s">
        <v>476</v>
      </c>
      <c r="D60" s="201">
        <v>50200</v>
      </c>
    </row>
    <row r="61" spans="1:4">
      <c r="A61" t="s">
        <v>482</v>
      </c>
      <c r="B61" t="s">
        <v>474</v>
      </c>
      <c r="C61" t="s">
        <v>476</v>
      </c>
      <c r="D61" s="201">
        <v>51300</v>
      </c>
    </row>
    <row r="62" spans="1:4">
      <c r="A62" t="s">
        <v>482</v>
      </c>
      <c r="B62" t="s">
        <v>475</v>
      </c>
      <c r="C62" t="s">
        <v>476</v>
      </c>
      <c r="D62" s="201">
        <v>52400</v>
      </c>
    </row>
    <row r="63" spans="1:4">
      <c r="A63" t="s">
        <v>482</v>
      </c>
      <c r="B63" t="s">
        <v>469</v>
      </c>
      <c r="C63" t="s">
        <v>477</v>
      </c>
      <c r="D63" s="201">
        <v>46400</v>
      </c>
    </row>
    <row r="64" spans="1:4">
      <c r="A64" t="s">
        <v>482</v>
      </c>
      <c r="B64" t="s">
        <v>471</v>
      </c>
      <c r="C64" t="s">
        <v>477</v>
      </c>
      <c r="D64" s="201">
        <v>49700</v>
      </c>
    </row>
    <row r="65" spans="1:4">
      <c r="A65" t="s">
        <v>482</v>
      </c>
      <c r="B65" t="s">
        <v>472</v>
      </c>
      <c r="C65" t="s">
        <v>477</v>
      </c>
      <c r="D65" s="201">
        <v>49700</v>
      </c>
    </row>
    <row r="66" spans="1:4">
      <c r="A66" t="s">
        <v>482</v>
      </c>
      <c r="B66" t="s">
        <v>473</v>
      </c>
      <c r="C66" t="s">
        <v>477</v>
      </c>
      <c r="D66" s="201">
        <v>50200</v>
      </c>
    </row>
    <row r="67" spans="1:4">
      <c r="A67" t="s">
        <v>482</v>
      </c>
      <c r="B67" t="s">
        <v>474</v>
      </c>
      <c r="C67" t="s">
        <v>477</v>
      </c>
      <c r="D67" s="201">
        <v>51300</v>
      </c>
    </row>
    <row r="68" spans="1:4">
      <c r="A68" t="s">
        <v>482</v>
      </c>
      <c r="B68" t="s">
        <v>475</v>
      </c>
      <c r="C68" t="s">
        <v>477</v>
      </c>
      <c r="D68" s="201">
        <v>52400</v>
      </c>
    </row>
    <row r="69" spans="1:4">
      <c r="A69" t="s">
        <v>482</v>
      </c>
      <c r="B69" t="s">
        <v>469</v>
      </c>
      <c r="C69" t="s">
        <v>478</v>
      </c>
      <c r="D69" s="201">
        <v>48400</v>
      </c>
    </row>
    <row r="70" spans="1:4">
      <c r="A70" t="s">
        <v>482</v>
      </c>
      <c r="B70" t="s">
        <v>471</v>
      </c>
      <c r="C70" t="s">
        <v>478</v>
      </c>
      <c r="D70" s="201">
        <v>49000</v>
      </c>
    </row>
    <row r="71" spans="1:4">
      <c r="A71" t="s">
        <v>482</v>
      </c>
      <c r="B71" t="s">
        <v>472</v>
      </c>
      <c r="C71" t="s">
        <v>478</v>
      </c>
      <c r="D71" s="201">
        <v>46100</v>
      </c>
    </row>
    <row r="72" spans="1:4">
      <c r="A72" t="s">
        <v>482</v>
      </c>
      <c r="B72" t="s">
        <v>473</v>
      </c>
      <c r="C72" t="s">
        <v>478</v>
      </c>
      <c r="D72" s="201">
        <v>48000</v>
      </c>
    </row>
    <row r="73" spans="1:4">
      <c r="A73" t="s">
        <v>482</v>
      </c>
      <c r="B73" t="s">
        <v>474</v>
      </c>
      <c r="C73" t="s">
        <v>478</v>
      </c>
      <c r="D73" s="201">
        <v>49300</v>
      </c>
    </row>
    <row r="74" spans="1:4">
      <c r="A74" t="s">
        <v>482</v>
      </c>
      <c r="B74" t="s">
        <v>475</v>
      </c>
      <c r="C74" t="s">
        <v>478</v>
      </c>
      <c r="D74" s="201">
        <v>51100</v>
      </c>
    </row>
    <row r="75" spans="1:4">
      <c r="A75" s="103"/>
    </row>
  </sheetData>
  <mergeCells count="1">
    <mergeCell ref="A1:D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55E6-B987-4B4B-8E29-9685BD66E6C8}">
  <sheetPr>
    <tabColor rgb="FFFF0000"/>
  </sheetPr>
  <dimension ref="A1:F13"/>
  <sheetViews>
    <sheetView zoomScale="160" zoomScaleNormal="160" workbookViewId="0">
      <selection activeCell="A2" sqref="A2"/>
    </sheetView>
  </sheetViews>
  <sheetFormatPr defaultRowHeight="14.5"/>
  <cols>
    <col min="1" max="2" width="12.54296875" customWidth="1"/>
    <col min="3" max="3" width="9.54296875" customWidth="1"/>
    <col min="4" max="4" width="10.54296875" style="9" customWidth="1"/>
    <col min="5" max="5" width="12.54296875" style="9" customWidth="1"/>
    <col min="6" max="6" width="15.7265625" bestFit="1" customWidth="1"/>
  </cols>
  <sheetData>
    <row r="1" spans="1:6" ht="17.5" thickBot="1">
      <c r="A1" s="199" t="s">
        <v>144</v>
      </c>
      <c r="B1" s="106" t="s">
        <v>143</v>
      </c>
      <c r="C1" s="106" t="s">
        <v>483</v>
      </c>
      <c r="D1" s="144" t="s">
        <v>506</v>
      </c>
      <c r="E1" s="144" t="s">
        <v>484</v>
      </c>
      <c r="F1" s="106" t="s">
        <v>507</v>
      </c>
    </row>
    <row r="2" spans="1:6" ht="15" thickTop="1">
      <c r="A2" s="103" t="s">
        <v>485</v>
      </c>
      <c r="B2" t="s">
        <v>240</v>
      </c>
      <c r="C2" t="s">
        <v>486</v>
      </c>
      <c r="D2" s="9">
        <v>1</v>
      </c>
      <c r="E2" s="9">
        <v>23</v>
      </c>
      <c r="F2" s="202">
        <v>24600</v>
      </c>
    </row>
    <row r="3" spans="1:6">
      <c r="A3" s="103" t="s">
        <v>487</v>
      </c>
      <c r="B3" t="s">
        <v>488</v>
      </c>
      <c r="C3" t="s">
        <v>489</v>
      </c>
      <c r="D3" s="9">
        <v>3</v>
      </c>
      <c r="E3" s="9">
        <v>43</v>
      </c>
      <c r="F3" s="202">
        <v>47500</v>
      </c>
    </row>
    <row r="4" spans="1:6">
      <c r="A4" s="103" t="s">
        <v>490</v>
      </c>
      <c r="B4" t="s">
        <v>148</v>
      </c>
      <c r="C4" t="s">
        <v>491</v>
      </c>
      <c r="D4" s="9">
        <v>3</v>
      </c>
      <c r="E4" s="9">
        <v>42</v>
      </c>
      <c r="F4" s="202">
        <v>39900</v>
      </c>
    </row>
    <row r="5" spans="1:6">
      <c r="A5" s="103" t="s">
        <v>173</v>
      </c>
      <c r="B5" t="s">
        <v>492</v>
      </c>
      <c r="C5" t="s">
        <v>486</v>
      </c>
      <c r="D5" s="9">
        <v>2</v>
      </c>
      <c r="E5" s="9">
        <v>30</v>
      </c>
      <c r="F5" s="202">
        <v>33250</v>
      </c>
    </row>
    <row r="6" spans="1:6">
      <c r="A6" s="103" t="s">
        <v>487</v>
      </c>
      <c r="B6" t="s">
        <v>148</v>
      </c>
      <c r="C6" t="s">
        <v>491</v>
      </c>
      <c r="D6" s="9">
        <v>2</v>
      </c>
      <c r="E6" s="9">
        <v>33</v>
      </c>
      <c r="F6" s="202">
        <v>31400</v>
      </c>
    </row>
    <row r="7" spans="1:6">
      <c r="A7" s="103" t="s">
        <v>493</v>
      </c>
      <c r="B7" t="s">
        <v>494</v>
      </c>
      <c r="C7" t="s">
        <v>486</v>
      </c>
      <c r="D7" s="9">
        <v>1</v>
      </c>
      <c r="E7" s="9">
        <v>50</v>
      </c>
      <c r="F7" s="202">
        <v>28900</v>
      </c>
    </row>
    <row r="8" spans="1:6">
      <c r="A8" s="103" t="s">
        <v>495</v>
      </c>
      <c r="B8" t="s">
        <v>496</v>
      </c>
      <c r="C8" t="s">
        <v>486</v>
      </c>
      <c r="D8" s="9">
        <v>2</v>
      </c>
      <c r="E8" s="9">
        <v>25</v>
      </c>
      <c r="F8" s="202">
        <v>30000</v>
      </c>
    </row>
    <row r="9" spans="1:6">
      <c r="A9" s="103" t="s">
        <v>497</v>
      </c>
      <c r="B9" t="s">
        <v>498</v>
      </c>
      <c r="C9" t="s">
        <v>489</v>
      </c>
      <c r="D9" s="9">
        <v>2</v>
      </c>
      <c r="E9" s="9">
        <v>43</v>
      </c>
      <c r="F9" s="202">
        <v>41250</v>
      </c>
    </row>
    <row r="10" spans="1:6">
      <c r="A10" s="103" t="s">
        <v>499</v>
      </c>
      <c r="B10" t="s">
        <v>500</v>
      </c>
      <c r="C10" t="s">
        <v>491</v>
      </c>
      <c r="D10" s="9">
        <v>1</v>
      </c>
      <c r="E10" s="9">
        <v>52</v>
      </c>
      <c r="F10" s="202">
        <v>28500</v>
      </c>
    </row>
    <row r="11" spans="1:6">
      <c r="A11" s="103" t="s">
        <v>501</v>
      </c>
      <c r="B11" t="s">
        <v>502</v>
      </c>
      <c r="C11" t="s">
        <v>486</v>
      </c>
      <c r="D11" s="9">
        <v>3</v>
      </c>
      <c r="E11" s="9">
        <v>30</v>
      </c>
      <c r="F11" s="202">
        <v>34000</v>
      </c>
    </row>
    <row r="12" spans="1:6">
      <c r="A12" s="103" t="s">
        <v>503</v>
      </c>
      <c r="B12" t="s">
        <v>504</v>
      </c>
      <c r="C12" t="s">
        <v>491</v>
      </c>
      <c r="D12" s="9">
        <v>2</v>
      </c>
      <c r="E12" s="9">
        <v>33</v>
      </c>
      <c r="F12" s="202">
        <v>31500</v>
      </c>
    </row>
    <row r="13" spans="1:6">
      <c r="A13" s="103" t="s">
        <v>505</v>
      </c>
      <c r="B13" t="s">
        <v>148</v>
      </c>
      <c r="C13" t="s">
        <v>489</v>
      </c>
      <c r="D13" s="9">
        <v>1</v>
      </c>
      <c r="E13" s="9">
        <v>50</v>
      </c>
      <c r="F13" s="202">
        <v>26500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7547-D612-429E-884D-7327C420B0AD}">
  <sheetPr>
    <tabColor rgb="FFFFFF00"/>
  </sheetPr>
  <dimension ref="A1:E5"/>
  <sheetViews>
    <sheetView workbookViewId="0"/>
  </sheetViews>
  <sheetFormatPr defaultColWidth="9.26953125" defaultRowHeight="15.5"/>
  <cols>
    <col min="1" max="16384" width="9.26953125" style="104"/>
  </cols>
  <sheetData>
    <row r="1" spans="1:5">
      <c r="A1" s="104" t="s">
        <v>251</v>
      </c>
    </row>
    <row r="2" spans="1:5">
      <c r="B2" s="105" t="s">
        <v>252</v>
      </c>
      <c r="C2" s="105" t="s">
        <v>253</v>
      </c>
      <c r="D2" s="105" t="s">
        <v>254</v>
      </c>
      <c r="E2" s="105" t="s">
        <v>255</v>
      </c>
    </row>
    <row r="3" spans="1:5">
      <c r="A3" s="104" t="s">
        <v>256</v>
      </c>
      <c r="B3" s="104">
        <v>55</v>
      </c>
      <c r="C3" s="104">
        <v>25</v>
      </c>
      <c r="D3" s="104">
        <v>35</v>
      </c>
      <c r="E3" s="104">
        <v>45</v>
      </c>
    </row>
    <row r="4" spans="1:5">
      <c r="A4" s="104" t="s">
        <v>257</v>
      </c>
      <c r="B4" s="104">
        <v>150</v>
      </c>
      <c r="C4" s="104">
        <v>250</v>
      </c>
      <c r="D4" s="104">
        <v>350</v>
      </c>
      <c r="E4" s="104">
        <v>450</v>
      </c>
    </row>
    <row r="5" spans="1:5">
      <c r="A5" s="104" t="s">
        <v>258</v>
      </c>
      <c r="B5" s="104">
        <v>1150</v>
      </c>
      <c r="C5" s="104">
        <v>1250</v>
      </c>
      <c r="D5" s="104">
        <v>1350</v>
      </c>
      <c r="E5" s="104">
        <v>1400</v>
      </c>
    </row>
  </sheetData>
  <pageMargins left="0.75" right="0.75" top="1" bottom="1" header="0.5" footer="0.5"/>
  <pageSetup orientation="portrait" horizontalDpi="300" verticalDpi="300" r:id="rId1"/>
  <headerFooter alignWithMargins="0">
    <oddHeader>&amp;A</oddHeader>
    <oddFoote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17BAA-C6D5-41CF-8FEA-E7F4544C4187}">
  <sheetPr>
    <tabColor rgb="FFFFFF00"/>
  </sheetPr>
  <dimension ref="A1:E5"/>
  <sheetViews>
    <sheetView workbookViewId="0">
      <selection activeCell="M24" sqref="M24"/>
    </sheetView>
  </sheetViews>
  <sheetFormatPr defaultColWidth="9.26953125" defaultRowHeight="15.5"/>
  <cols>
    <col min="1" max="16384" width="9.26953125" style="104"/>
  </cols>
  <sheetData>
    <row r="1" spans="1:5">
      <c r="A1" s="104" t="s">
        <v>259</v>
      </c>
    </row>
    <row r="2" spans="1:5">
      <c r="B2" s="105" t="s">
        <v>252</v>
      </c>
      <c r="C2" s="105" t="s">
        <v>253</v>
      </c>
      <c r="D2" s="105" t="s">
        <v>254</v>
      </c>
      <c r="E2" s="105" t="s">
        <v>255</v>
      </c>
    </row>
    <row r="3" spans="1:5">
      <c r="A3" s="104" t="s">
        <v>256</v>
      </c>
      <c r="B3" s="104">
        <v>850</v>
      </c>
      <c r="C3" s="104">
        <v>950</v>
      </c>
      <c r="D3" s="104">
        <v>1050</v>
      </c>
      <c r="E3" s="104">
        <v>1150</v>
      </c>
    </row>
    <row r="4" spans="1:5">
      <c r="A4" s="104" t="s">
        <v>257</v>
      </c>
      <c r="B4" s="104">
        <v>100</v>
      </c>
      <c r="C4" s="104">
        <v>0</v>
      </c>
      <c r="D4" s="104">
        <v>300</v>
      </c>
      <c r="E4" s="104">
        <v>400</v>
      </c>
    </row>
    <row r="5" spans="1:5">
      <c r="A5" s="104" t="s">
        <v>258</v>
      </c>
      <c r="B5" s="104">
        <v>75</v>
      </c>
      <c r="C5" s="104">
        <v>150</v>
      </c>
      <c r="D5" s="104">
        <v>100</v>
      </c>
      <c r="E5" s="104">
        <v>200</v>
      </c>
    </row>
  </sheetData>
  <pageMargins left="0.75" right="0.75" top="1" bottom="1" header="0.5" footer="0.5"/>
  <pageSetup orientation="portrait" horizontalDpi="300" verticalDpi="300"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34CC-BD29-4088-BAAC-6E1B6A7C4E60}">
  <sheetPr>
    <tabColor rgb="FF00B0F0"/>
  </sheetPr>
  <dimension ref="A1:H1"/>
  <sheetViews>
    <sheetView zoomScale="175" zoomScaleNormal="175" workbookViewId="0">
      <selection activeCell="A2" sqref="A2"/>
    </sheetView>
  </sheetViews>
  <sheetFormatPr defaultRowHeight="14.5"/>
  <sheetData>
    <row r="1" spans="1:8" ht="31.5" customHeight="1" thickBot="1">
      <c r="A1" s="102" t="s">
        <v>244</v>
      </c>
      <c r="B1" s="102" t="s">
        <v>245</v>
      </c>
      <c r="C1" s="102" t="s">
        <v>246</v>
      </c>
      <c r="D1" s="102" t="s">
        <v>247</v>
      </c>
      <c r="E1" s="102" t="s">
        <v>248</v>
      </c>
      <c r="F1" s="102" t="s">
        <v>248</v>
      </c>
      <c r="G1" s="102" t="s">
        <v>249</v>
      </c>
      <c r="H1" s="102" t="s">
        <v>250</v>
      </c>
    </row>
  </sheetData>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F1621-559D-4E90-BFF3-899C6C3444B5}">
  <sheetPr>
    <tabColor rgb="FFFFFF00"/>
  </sheetPr>
  <dimension ref="A1:E5"/>
  <sheetViews>
    <sheetView workbookViewId="0">
      <selection activeCell="M24" sqref="M24"/>
    </sheetView>
  </sheetViews>
  <sheetFormatPr defaultColWidth="9.26953125" defaultRowHeight="15.5"/>
  <cols>
    <col min="1" max="16384" width="9.26953125" style="104"/>
  </cols>
  <sheetData>
    <row r="1" spans="1:5">
      <c r="A1" s="104" t="s">
        <v>260</v>
      </c>
    </row>
    <row r="2" spans="1:5">
      <c r="B2" s="105" t="s">
        <v>252</v>
      </c>
      <c r="C2" s="105" t="s">
        <v>253</v>
      </c>
      <c r="D2" s="105" t="s">
        <v>254</v>
      </c>
      <c r="E2" s="105" t="s">
        <v>255</v>
      </c>
    </row>
    <row r="3" spans="1:5">
      <c r="A3" s="104" t="s">
        <v>256</v>
      </c>
      <c r="B3" s="104">
        <v>10</v>
      </c>
      <c r="C3" s="104">
        <v>20</v>
      </c>
      <c r="D3" s="104">
        <v>30</v>
      </c>
      <c r="E3" s="104">
        <v>40</v>
      </c>
    </row>
    <row r="4" spans="1:5">
      <c r="A4" s="104" t="s">
        <v>257</v>
      </c>
      <c r="B4" s="104">
        <v>1100</v>
      </c>
      <c r="C4" s="104">
        <v>1200</v>
      </c>
      <c r="D4" s="104">
        <v>1300</v>
      </c>
      <c r="E4" s="104">
        <v>1400</v>
      </c>
    </row>
    <row r="5" spans="1:5">
      <c r="A5" s="104" t="s">
        <v>258</v>
      </c>
      <c r="B5" s="104">
        <v>200</v>
      </c>
      <c r="C5" s="104">
        <v>200</v>
      </c>
      <c r="D5" s="104">
        <v>300</v>
      </c>
      <c r="E5" s="104">
        <v>400</v>
      </c>
    </row>
  </sheetData>
  <pageMargins left="0.75" right="0.75" top="1" bottom="1" header="0.5" footer="0.5"/>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655C-81C6-4F53-96CE-ED9A4B944DE1}">
  <sheetPr>
    <tabColor rgb="FF7030A0"/>
  </sheetPr>
  <dimension ref="A1:F44"/>
  <sheetViews>
    <sheetView zoomScale="175" zoomScaleNormal="175" workbookViewId="0">
      <selection activeCell="C2" sqref="C2"/>
    </sheetView>
  </sheetViews>
  <sheetFormatPr defaultColWidth="11.81640625" defaultRowHeight="13.5"/>
  <cols>
    <col min="1" max="1" width="15" style="52" customWidth="1"/>
    <col min="2" max="2" width="14.7265625" style="52" customWidth="1"/>
    <col min="3" max="3" width="12.26953125" style="78" customWidth="1"/>
    <col min="4" max="16384" width="11.81640625" style="52"/>
  </cols>
  <sheetData>
    <row r="1" spans="1:6" ht="14" thickBot="1">
      <c r="A1" s="79" t="s">
        <v>143</v>
      </c>
      <c r="B1" s="79" t="s">
        <v>144</v>
      </c>
      <c r="C1" s="79" t="s">
        <v>11</v>
      </c>
      <c r="D1" s="79" t="s">
        <v>123</v>
      </c>
      <c r="E1" s="79" t="s">
        <v>145</v>
      </c>
    </row>
    <row r="2" spans="1:6">
      <c r="A2" s="51" t="s">
        <v>146</v>
      </c>
      <c r="B2" s="51" t="s">
        <v>147</v>
      </c>
      <c r="C2" s="61">
        <v>87</v>
      </c>
      <c r="D2" s="78"/>
      <c r="E2" s="61">
        <v>1</v>
      </c>
      <c r="F2" s="53"/>
    </row>
    <row r="3" spans="1:6">
      <c r="A3" s="51" t="s">
        <v>148</v>
      </c>
      <c r="B3" s="51" t="s">
        <v>149</v>
      </c>
      <c r="C3" s="61">
        <v>90</v>
      </c>
      <c r="D3" s="78"/>
      <c r="E3" s="61">
        <v>2</v>
      </c>
      <c r="F3" s="53"/>
    </row>
    <row r="4" spans="1:6">
      <c r="A4" s="51" t="s">
        <v>150</v>
      </c>
      <c r="B4" s="51" t="s">
        <v>151</v>
      </c>
      <c r="C4" s="61">
        <v>83</v>
      </c>
      <c r="D4" s="78"/>
      <c r="E4" s="61">
        <v>3</v>
      </c>
    </row>
    <row r="5" spans="1:6">
      <c r="A5" s="51" t="s">
        <v>152</v>
      </c>
      <c r="B5" s="51" t="s">
        <v>153</v>
      </c>
      <c r="C5" s="61">
        <v>93</v>
      </c>
      <c r="D5" s="78"/>
      <c r="E5" s="61">
        <v>4</v>
      </c>
    </row>
    <row r="6" spans="1:6">
      <c r="A6" s="51" t="s">
        <v>154</v>
      </c>
      <c r="B6" s="51" t="s">
        <v>155</v>
      </c>
      <c r="C6" s="61">
        <v>64</v>
      </c>
      <c r="D6" s="78"/>
      <c r="E6" s="61">
        <v>5</v>
      </c>
    </row>
    <row r="7" spans="1:6">
      <c r="A7" s="51" t="s">
        <v>156</v>
      </c>
      <c r="B7" s="51" t="s">
        <v>149</v>
      </c>
      <c r="C7" s="61">
        <v>78</v>
      </c>
      <c r="D7" s="78"/>
      <c r="E7" s="61">
        <v>6</v>
      </c>
    </row>
    <row r="8" spans="1:6">
      <c r="A8" s="51" t="s">
        <v>157</v>
      </c>
      <c r="B8" s="51" t="s">
        <v>158</v>
      </c>
      <c r="C8" s="61">
        <v>55</v>
      </c>
      <c r="D8" s="78"/>
      <c r="E8" s="61">
        <v>7</v>
      </c>
    </row>
    <row r="9" spans="1:6">
      <c r="A9" s="51" t="s">
        <v>159</v>
      </c>
      <c r="B9" s="51" t="s">
        <v>160</v>
      </c>
      <c r="C9" s="61">
        <v>65</v>
      </c>
      <c r="D9" s="78"/>
      <c r="E9" s="61">
        <v>8</v>
      </c>
    </row>
    <row r="10" spans="1:6">
      <c r="A10" s="51" t="s">
        <v>161</v>
      </c>
      <c r="B10" s="51" t="s">
        <v>162</v>
      </c>
      <c r="C10" s="61">
        <v>94</v>
      </c>
      <c r="D10" s="78"/>
      <c r="E10" s="61">
        <v>9</v>
      </c>
    </row>
    <row r="11" spans="1:6">
      <c r="A11" s="51" t="s">
        <v>148</v>
      </c>
      <c r="B11" s="51" t="s">
        <v>163</v>
      </c>
      <c r="C11" s="61">
        <v>71</v>
      </c>
      <c r="D11" s="78"/>
      <c r="E11" s="61">
        <v>10</v>
      </c>
    </row>
    <row r="12" spans="1:6">
      <c r="A12" s="51" t="s">
        <v>164</v>
      </c>
      <c r="B12" s="51" t="s">
        <v>165</v>
      </c>
      <c r="C12" s="61">
        <v>84</v>
      </c>
      <c r="D12" s="78"/>
      <c r="E12" s="61">
        <v>11</v>
      </c>
    </row>
    <row r="13" spans="1:6">
      <c r="A13" s="51" t="s">
        <v>161</v>
      </c>
      <c r="B13" s="51" t="s">
        <v>166</v>
      </c>
      <c r="C13" s="61">
        <v>66</v>
      </c>
      <c r="D13" s="78"/>
      <c r="E13" s="61">
        <v>12</v>
      </c>
    </row>
    <row r="14" spans="1:6">
      <c r="A14" s="51" t="s">
        <v>167</v>
      </c>
      <c r="B14" s="51" t="s">
        <v>168</v>
      </c>
      <c r="C14" s="61">
        <v>75</v>
      </c>
      <c r="D14" s="78"/>
      <c r="E14" s="61">
        <v>13</v>
      </c>
    </row>
    <row r="15" spans="1:6">
      <c r="A15" s="51" t="s">
        <v>148</v>
      </c>
      <c r="B15" s="51" t="s">
        <v>169</v>
      </c>
      <c r="C15" s="61">
        <v>64</v>
      </c>
      <c r="D15" s="78"/>
      <c r="E15" s="61">
        <v>14</v>
      </c>
    </row>
    <row r="16" spans="1:6">
      <c r="A16" s="51" t="s">
        <v>154</v>
      </c>
      <c r="B16" s="51" t="s">
        <v>170</v>
      </c>
      <c r="C16" s="61">
        <v>100</v>
      </c>
      <c r="D16" s="78"/>
      <c r="E16" s="61">
        <v>15</v>
      </c>
    </row>
    <row r="17" spans="1:5">
      <c r="A17" s="51" t="s">
        <v>171</v>
      </c>
      <c r="B17" s="51" t="s">
        <v>172</v>
      </c>
      <c r="C17" s="61">
        <v>85</v>
      </c>
      <c r="D17" s="78"/>
      <c r="E17" s="61">
        <v>16</v>
      </c>
    </row>
    <row r="18" spans="1:5">
      <c r="A18" s="51" t="s">
        <v>157</v>
      </c>
      <c r="B18" s="51" t="s">
        <v>173</v>
      </c>
      <c r="C18" s="61">
        <v>56</v>
      </c>
      <c r="D18" s="78"/>
      <c r="E18" s="61">
        <v>17</v>
      </c>
    </row>
    <row r="19" spans="1:5">
      <c r="A19" s="51" t="s">
        <v>174</v>
      </c>
      <c r="B19" s="51" t="s">
        <v>175</v>
      </c>
      <c r="C19" s="61">
        <v>64</v>
      </c>
      <c r="D19" s="78"/>
      <c r="E19" s="61">
        <v>18</v>
      </c>
    </row>
    <row r="20" spans="1:5">
      <c r="A20" s="51" t="s">
        <v>176</v>
      </c>
      <c r="B20" s="51" t="s">
        <v>177</v>
      </c>
      <c r="C20" s="61">
        <v>82</v>
      </c>
      <c r="D20" s="78"/>
      <c r="E20" s="61">
        <v>19</v>
      </c>
    </row>
    <row r="21" spans="1:5">
      <c r="A21" s="51" t="s">
        <v>154</v>
      </c>
      <c r="B21" s="51" t="s">
        <v>178</v>
      </c>
      <c r="C21" s="61">
        <v>68</v>
      </c>
      <c r="D21" s="78"/>
      <c r="E21" s="61">
        <v>20</v>
      </c>
    </row>
    <row r="22" spans="1:5">
      <c r="A22" s="51" t="s">
        <v>179</v>
      </c>
      <c r="B22" s="51" t="s">
        <v>180</v>
      </c>
      <c r="C22" s="61">
        <v>73</v>
      </c>
      <c r="D22" s="78"/>
      <c r="E22" s="61">
        <v>21</v>
      </c>
    </row>
    <row r="23" spans="1:5">
      <c r="A23" s="51" t="s">
        <v>181</v>
      </c>
      <c r="B23" s="51" t="s">
        <v>182</v>
      </c>
      <c r="C23" s="61">
        <v>99</v>
      </c>
      <c r="D23" s="78"/>
      <c r="E23" s="61">
        <v>22</v>
      </c>
    </row>
    <row r="24" spans="1:5">
      <c r="A24" s="51" t="s">
        <v>183</v>
      </c>
      <c r="B24" s="51" t="s">
        <v>162</v>
      </c>
      <c r="C24" s="61">
        <v>60</v>
      </c>
      <c r="D24" s="78"/>
      <c r="E24" s="61">
        <v>23</v>
      </c>
    </row>
    <row r="25" spans="1:5">
      <c r="A25" s="51" t="s">
        <v>181</v>
      </c>
      <c r="B25" s="51" t="s">
        <v>182</v>
      </c>
      <c r="C25" s="61">
        <v>79</v>
      </c>
      <c r="D25" s="78"/>
      <c r="E25" s="61">
        <v>24</v>
      </c>
    </row>
    <row r="26" spans="1:5">
      <c r="A26" s="51" t="s">
        <v>161</v>
      </c>
      <c r="B26" s="51" t="s">
        <v>184</v>
      </c>
      <c r="C26" s="61">
        <v>96</v>
      </c>
      <c r="D26" s="78"/>
      <c r="E26" s="61">
        <v>25</v>
      </c>
    </row>
    <row r="27" spans="1:5">
      <c r="A27" s="51" t="s">
        <v>185</v>
      </c>
      <c r="B27" s="51" t="s">
        <v>186</v>
      </c>
      <c r="C27" s="61">
        <v>85</v>
      </c>
      <c r="D27" s="78"/>
      <c r="E27" s="61">
        <v>26</v>
      </c>
    </row>
    <row r="28" spans="1:5">
      <c r="A28" s="51" t="s">
        <v>161</v>
      </c>
      <c r="B28" s="51" t="s">
        <v>187</v>
      </c>
      <c r="C28" s="61">
        <v>64</v>
      </c>
      <c r="D28" s="78"/>
      <c r="E28" s="61">
        <v>27</v>
      </c>
    </row>
    <row r="29" spans="1:5">
      <c r="A29" s="51" t="s">
        <v>188</v>
      </c>
      <c r="B29" s="51" t="s">
        <v>189</v>
      </c>
      <c r="C29" s="61">
        <v>79</v>
      </c>
      <c r="D29" s="78"/>
      <c r="E29" s="61">
        <v>28</v>
      </c>
    </row>
    <row r="30" spans="1:5">
      <c r="A30" s="51" t="s">
        <v>190</v>
      </c>
      <c r="B30" s="51" t="s">
        <v>191</v>
      </c>
      <c r="C30" s="61">
        <v>72</v>
      </c>
      <c r="D30" s="78"/>
      <c r="E30" s="61">
        <v>29</v>
      </c>
    </row>
    <row r="31" spans="1:5">
      <c r="A31" s="51" t="s">
        <v>192</v>
      </c>
      <c r="B31" s="51" t="s">
        <v>193</v>
      </c>
      <c r="C31" s="61">
        <v>78</v>
      </c>
      <c r="D31" s="78"/>
      <c r="E31" s="61">
        <v>30</v>
      </c>
    </row>
    <row r="32" spans="1:5">
      <c r="A32" s="51" t="s">
        <v>194</v>
      </c>
      <c r="B32" s="51" t="s">
        <v>195</v>
      </c>
      <c r="C32" s="61">
        <v>91</v>
      </c>
      <c r="D32" s="78"/>
      <c r="E32" s="61">
        <v>31</v>
      </c>
    </row>
    <row r="33" spans="1:5">
      <c r="A33" s="51" t="s">
        <v>196</v>
      </c>
      <c r="B33" s="51" t="s">
        <v>186</v>
      </c>
      <c r="C33" s="61">
        <v>94</v>
      </c>
      <c r="D33" s="78"/>
      <c r="E33" s="61">
        <v>32</v>
      </c>
    </row>
    <row r="34" spans="1:5">
      <c r="A34" s="51" t="s">
        <v>197</v>
      </c>
      <c r="B34" s="51" t="s">
        <v>198</v>
      </c>
      <c r="C34" s="61">
        <v>88</v>
      </c>
      <c r="D34" s="78"/>
      <c r="E34" s="61">
        <v>33</v>
      </c>
    </row>
    <row r="35" spans="1:5">
      <c r="A35" s="51" t="s">
        <v>199</v>
      </c>
      <c r="B35" s="51" t="s">
        <v>200</v>
      </c>
      <c r="C35" s="61">
        <v>82</v>
      </c>
      <c r="D35" s="78"/>
      <c r="E35" s="61">
        <v>34</v>
      </c>
    </row>
    <row r="36" spans="1:5">
      <c r="A36" s="51" t="s">
        <v>148</v>
      </c>
      <c r="B36" s="51" t="s">
        <v>201</v>
      </c>
      <c r="C36" s="61">
        <v>73</v>
      </c>
      <c r="D36" s="78"/>
      <c r="E36" s="61">
        <v>35</v>
      </c>
    </row>
    <row r="37" spans="1:5">
      <c r="A37" s="51" t="s">
        <v>202</v>
      </c>
      <c r="B37" s="51" t="s">
        <v>173</v>
      </c>
      <c r="C37" s="61">
        <v>76</v>
      </c>
      <c r="D37" s="78"/>
      <c r="E37" s="61">
        <v>36</v>
      </c>
    </row>
    <row r="38" spans="1:5">
      <c r="A38" s="51" t="s">
        <v>203</v>
      </c>
      <c r="B38" s="51" t="s">
        <v>204</v>
      </c>
      <c r="C38" s="61">
        <v>95</v>
      </c>
      <c r="D38" s="78"/>
      <c r="E38" s="61">
        <v>37</v>
      </c>
    </row>
    <row r="39" spans="1:5">
      <c r="A39" s="51" t="s">
        <v>205</v>
      </c>
      <c r="B39" s="51" t="s">
        <v>206</v>
      </c>
      <c r="C39" s="61">
        <v>94</v>
      </c>
      <c r="D39" s="78"/>
      <c r="E39" s="61">
        <v>38</v>
      </c>
    </row>
    <row r="40" spans="1:5">
      <c r="A40" s="51" t="s">
        <v>154</v>
      </c>
      <c r="B40" s="51" t="s">
        <v>207</v>
      </c>
      <c r="C40" s="61">
        <v>89</v>
      </c>
      <c r="D40" s="78"/>
      <c r="E40" s="61">
        <v>39</v>
      </c>
    </row>
    <row r="41" spans="1:5">
      <c r="A41" s="51" t="s">
        <v>208</v>
      </c>
      <c r="B41" s="51" t="s">
        <v>209</v>
      </c>
      <c r="C41" s="61">
        <v>94</v>
      </c>
      <c r="D41" s="78"/>
      <c r="E41" s="61">
        <v>40</v>
      </c>
    </row>
    <row r="42" spans="1:5">
      <c r="A42" s="51" t="s">
        <v>210</v>
      </c>
      <c r="B42" s="51" t="s">
        <v>211</v>
      </c>
      <c r="C42" s="61">
        <v>94</v>
      </c>
      <c r="D42" s="78"/>
      <c r="E42" s="61">
        <v>41</v>
      </c>
    </row>
    <row r="43" spans="1:5">
      <c r="A43" s="51" t="s">
        <v>212</v>
      </c>
      <c r="B43" s="51" t="s">
        <v>213</v>
      </c>
      <c r="C43" s="61">
        <v>59</v>
      </c>
      <c r="D43" s="78"/>
      <c r="E43" s="61">
        <v>42</v>
      </c>
    </row>
    <row r="44" spans="1:5">
      <c r="A44" s="51" t="s">
        <v>214</v>
      </c>
      <c r="B44" s="51" t="s">
        <v>211</v>
      </c>
      <c r="C44" s="61">
        <v>97</v>
      </c>
      <c r="D44" s="78"/>
      <c r="E44" s="61">
        <v>43</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60DC-6F44-432C-B90F-3652102AF03A}">
  <sheetPr>
    <tabColor rgb="FF7030A0"/>
  </sheetPr>
  <dimension ref="A1:O44"/>
  <sheetViews>
    <sheetView zoomScale="175" zoomScaleNormal="175" workbookViewId="0">
      <selection activeCell="E2" sqref="E2"/>
    </sheetView>
  </sheetViews>
  <sheetFormatPr defaultColWidth="9.1796875" defaultRowHeight="13.5"/>
  <cols>
    <col min="1" max="1" width="14.26953125" style="107" bestFit="1" customWidth="1"/>
    <col min="2" max="2" width="14.1796875" style="107" bestFit="1" customWidth="1"/>
    <col min="3" max="3" width="11.1796875" style="107" bestFit="1" customWidth="1"/>
    <col min="4" max="4" width="9.1796875" style="107"/>
    <col min="5" max="5" width="9.81640625" style="117" customWidth="1"/>
    <col min="6" max="6" width="9.1796875" style="195"/>
    <col min="7" max="13" width="9.1796875" style="107"/>
    <col min="14" max="14" width="9.26953125" style="107" customWidth="1"/>
    <col min="15" max="15" width="14.453125" style="107" customWidth="1"/>
    <col min="16" max="16384" width="9.1796875" style="107"/>
  </cols>
  <sheetData>
    <row r="1" spans="1:15" ht="17.5" thickBot="1">
      <c r="A1" s="106" t="s">
        <v>143</v>
      </c>
      <c r="B1" s="106" t="s">
        <v>144</v>
      </c>
      <c r="C1" s="106" t="s">
        <v>11</v>
      </c>
      <c r="D1" s="106" t="s">
        <v>123</v>
      </c>
      <c r="E1" s="106" t="s">
        <v>123</v>
      </c>
      <c r="F1" s="144" t="s">
        <v>123</v>
      </c>
    </row>
    <row r="2" spans="1:15" ht="15.5" thickTop="1" thickBot="1">
      <c r="A2" s="108" t="s">
        <v>146</v>
      </c>
      <c r="B2" s="108" t="s">
        <v>147</v>
      </c>
      <c r="C2" s="109">
        <v>95</v>
      </c>
      <c r="D2" s="110" t="str">
        <f>_xlfn.IFS(C2&gt;=93,"A",C2&gt;=85,"B",C2&gt;=75,"C",C2&gt;=70, "D",TRUE,"F")</f>
        <v>A</v>
      </c>
      <c r="E2" s="111" t="str">
        <f>_xlfn.IFS(C2&gt;=95,"A",C2&gt;=93,"A-",C2&gt;=90,"B+", C2&gt;=87,"B",C2&gt;=85, "B-", C2&gt;=83,"C+", C2&gt;=80,"C", C2&gt;=77,"C-", C2&gt;=70,"D", TRUE, "F")</f>
        <v>A</v>
      </c>
      <c r="F2" s="194"/>
      <c r="G2" s="112"/>
    </row>
    <row r="3" spans="1:15" ht="15" thickBot="1">
      <c r="A3" s="108" t="s">
        <v>148</v>
      </c>
      <c r="B3" s="108" t="s">
        <v>149</v>
      </c>
      <c r="C3" s="109">
        <v>93</v>
      </c>
      <c r="D3" s="110" t="str">
        <f t="shared" ref="D3:D44" si="0">_xlfn.IFS(C3&gt;=93,"A",C3&gt;=85,"B",C3&gt;=75,"C",C3&gt;=70, "D",TRUE,"F")</f>
        <v>A</v>
      </c>
      <c r="E3" s="111" t="str">
        <f t="shared" ref="E3:E44" si="1">_xlfn.IFS(C3&gt;=95,"A",C3&gt;=93,"A-",C3&gt;=90,"B+", C3&gt;=87,"B",C3&gt;=85, "B-", C3&gt;=83,"C+", C3&gt;=80,"C", C3&gt;=77,"C-", C3&gt;=70,"D", TRUE, "F")</f>
        <v>A-</v>
      </c>
      <c r="F3" s="194"/>
      <c r="G3" s="112"/>
      <c r="M3" s="113" t="s">
        <v>122</v>
      </c>
      <c r="N3" s="114" t="s">
        <v>123</v>
      </c>
    </row>
    <row r="4" spans="1:15" ht="15" thickBot="1">
      <c r="A4" s="108" t="s">
        <v>150</v>
      </c>
      <c r="B4" s="108" t="s">
        <v>151</v>
      </c>
      <c r="C4" s="109">
        <v>64</v>
      </c>
      <c r="D4" s="110" t="str">
        <f t="shared" si="0"/>
        <v>F</v>
      </c>
      <c r="E4" s="111" t="str">
        <f t="shared" si="1"/>
        <v>F</v>
      </c>
      <c r="F4" s="194"/>
      <c r="G4" s="112"/>
      <c r="M4" s="197">
        <v>0</v>
      </c>
      <c r="N4" s="115" t="s">
        <v>261</v>
      </c>
      <c r="O4" s="196"/>
    </row>
    <row r="5" spans="1:15" ht="15" thickBot="1">
      <c r="A5" s="108" t="s">
        <v>152</v>
      </c>
      <c r="B5" s="108" t="s">
        <v>153</v>
      </c>
      <c r="C5" s="109">
        <v>87</v>
      </c>
      <c r="D5" s="110" t="str">
        <f t="shared" si="0"/>
        <v>B</v>
      </c>
      <c r="E5" s="111" t="str">
        <f t="shared" si="1"/>
        <v>B</v>
      </c>
      <c r="F5" s="194"/>
      <c r="G5" s="112"/>
      <c r="M5" s="197">
        <v>0.7</v>
      </c>
      <c r="N5" s="115" t="s">
        <v>262</v>
      </c>
      <c r="O5" s="196"/>
    </row>
    <row r="6" spans="1:15" ht="15" thickBot="1">
      <c r="A6" s="108" t="s">
        <v>154</v>
      </c>
      <c r="B6" s="108" t="s">
        <v>155</v>
      </c>
      <c r="C6" s="109">
        <v>87</v>
      </c>
      <c r="D6" s="110" t="str">
        <f t="shared" si="0"/>
        <v>B</v>
      </c>
      <c r="E6" s="111" t="str">
        <f t="shared" si="1"/>
        <v>B</v>
      </c>
      <c r="F6" s="194"/>
      <c r="G6" s="112"/>
      <c r="M6" s="197">
        <v>0.77</v>
      </c>
      <c r="N6" s="115" t="s">
        <v>263</v>
      </c>
      <c r="O6" s="196"/>
    </row>
    <row r="7" spans="1:15" ht="15" thickBot="1">
      <c r="A7" s="108" t="s">
        <v>156</v>
      </c>
      <c r="B7" s="108" t="s">
        <v>149</v>
      </c>
      <c r="C7" s="109">
        <v>78</v>
      </c>
      <c r="D7" s="110" t="str">
        <f t="shared" si="0"/>
        <v>C</v>
      </c>
      <c r="E7" s="111" t="str">
        <f t="shared" si="1"/>
        <v>C-</v>
      </c>
      <c r="F7" s="194"/>
      <c r="G7" s="112"/>
      <c r="M7" s="197">
        <v>0.8</v>
      </c>
      <c r="N7" s="115" t="s">
        <v>264</v>
      </c>
      <c r="O7" s="196"/>
    </row>
    <row r="8" spans="1:15" ht="15" thickBot="1">
      <c r="A8" s="108" t="s">
        <v>157</v>
      </c>
      <c r="B8" s="108" t="s">
        <v>158</v>
      </c>
      <c r="C8" s="109">
        <v>95</v>
      </c>
      <c r="D8" s="110" t="str">
        <f t="shared" si="0"/>
        <v>A</v>
      </c>
      <c r="E8" s="111" t="str">
        <f t="shared" si="1"/>
        <v>A</v>
      </c>
      <c r="F8" s="194"/>
      <c r="G8" s="112"/>
      <c r="M8" s="197">
        <v>0.83</v>
      </c>
      <c r="N8" s="115" t="s">
        <v>265</v>
      </c>
      <c r="O8" s="196"/>
    </row>
    <row r="9" spans="1:15" ht="15" thickBot="1">
      <c r="A9" s="108" t="s">
        <v>159</v>
      </c>
      <c r="B9" s="108" t="s">
        <v>160</v>
      </c>
      <c r="C9" s="109">
        <v>74</v>
      </c>
      <c r="D9" s="110" t="str">
        <f t="shared" si="0"/>
        <v>D</v>
      </c>
      <c r="E9" s="111" t="str">
        <f t="shared" si="1"/>
        <v>D</v>
      </c>
      <c r="F9" s="194"/>
      <c r="G9" s="112"/>
      <c r="M9" s="197">
        <v>0.85</v>
      </c>
      <c r="N9" s="115" t="s">
        <v>266</v>
      </c>
      <c r="O9" s="196"/>
    </row>
    <row r="10" spans="1:15" ht="15" thickBot="1">
      <c r="A10" s="108" t="s">
        <v>161</v>
      </c>
      <c r="B10" s="108" t="s">
        <v>162</v>
      </c>
      <c r="C10" s="109">
        <v>61</v>
      </c>
      <c r="D10" s="110" t="str">
        <f t="shared" si="0"/>
        <v>F</v>
      </c>
      <c r="E10" s="111" t="str">
        <f t="shared" si="1"/>
        <v>F</v>
      </c>
      <c r="F10" s="194"/>
      <c r="G10" s="112"/>
      <c r="M10" s="197">
        <v>0.87</v>
      </c>
      <c r="N10" s="115" t="s">
        <v>267</v>
      </c>
      <c r="O10" s="196"/>
    </row>
    <row r="11" spans="1:15" ht="15" thickBot="1">
      <c r="A11" s="108" t="s">
        <v>148</v>
      </c>
      <c r="B11" s="108" t="s">
        <v>163</v>
      </c>
      <c r="C11" s="109">
        <v>99</v>
      </c>
      <c r="D11" s="110" t="str">
        <f t="shared" si="0"/>
        <v>A</v>
      </c>
      <c r="E11" s="111" t="str">
        <f t="shared" si="1"/>
        <v>A</v>
      </c>
      <c r="F11" s="194"/>
      <c r="G11" s="112"/>
      <c r="M11" s="197">
        <v>0.9</v>
      </c>
      <c r="N11" s="115" t="s">
        <v>268</v>
      </c>
      <c r="O11" s="196"/>
    </row>
    <row r="12" spans="1:15" ht="15" thickBot="1">
      <c r="A12" s="108" t="s">
        <v>164</v>
      </c>
      <c r="B12" s="108" t="s">
        <v>165</v>
      </c>
      <c r="C12" s="109">
        <v>62</v>
      </c>
      <c r="D12" s="110" t="str">
        <f t="shared" si="0"/>
        <v>F</v>
      </c>
      <c r="E12" s="111" t="str">
        <f t="shared" si="1"/>
        <v>F</v>
      </c>
      <c r="F12" s="194"/>
      <c r="G12" s="112"/>
      <c r="M12" s="197">
        <v>0.93</v>
      </c>
      <c r="N12" s="115" t="s">
        <v>269</v>
      </c>
      <c r="O12" s="196"/>
    </row>
    <row r="13" spans="1:15" ht="15" thickBot="1">
      <c r="A13" s="108" t="s">
        <v>161</v>
      </c>
      <c r="B13" s="108" t="s">
        <v>166</v>
      </c>
      <c r="C13" s="109">
        <v>96</v>
      </c>
      <c r="D13" s="110" t="str">
        <f t="shared" si="0"/>
        <v>A</v>
      </c>
      <c r="E13" s="111" t="str">
        <f t="shared" si="1"/>
        <v>A</v>
      </c>
      <c r="F13" s="194"/>
      <c r="G13" s="112"/>
      <c r="M13" s="197">
        <v>0.95</v>
      </c>
      <c r="N13" s="115" t="s">
        <v>270</v>
      </c>
      <c r="O13" s="196"/>
    </row>
    <row r="14" spans="1:15" ht="15" thickBot="1">
      <c r="A14" s="108" t="s">
        <v>167</v>
      </c>
      <c r="B14" s="108" t="s">
        <v>168</v>
      </c>
      <c r="C14" s="109">
        <v>66</v>
      </c>
      <c r="D14" s="110" t="str">
        <f t="shared" si="0"/>
        <v>F</v>
      </c>
      <c r="E14" s="111" t="str">
        <f t="shared" si="1"/>
        <v>F</v>
      </c>
      <c r="F14" s="194"/>
      <c r="G14" s="112"/>
      <c r="M14" s="198">
        <v>1</v>
      </c>
      <c r="N14" s="116" t="s">
        <v>270</v>
      </c>
      <c r="O14" s="196"/>
    </row>
    <row r="15" spans="1:15" ht="14.5">
      <c r="A15" s="108" t="s">
        <v>148</v>
      </c>
      <c r="B15" s="108" t="s">
        <v>169</v>
      </c>
      <c r="C15" s="109">
        <v>89</v>
      </c>
      <c r="D15" s="110" t="str">
        <f t="shared" si="0"/>
        <v>B</v>
      </c>
      <c r="E15" s="111" t="str">
        <f t="shared" si="1"/>
        <v>B</v>
      </c>
      <c r="F15" s="194"/>
      <c r="G15" s="112"/>
    </row>
    <row r="16" spans="1:15" ht="14.5">
      <c r="A16" s="108" t="s">
        <v>154</v>
      </c>
      <c r="B16" s="108" t="s">
        <v>170</v>
      </c>
      <c r="C16" s="109">
        <v>99</v>
      </c>
      <c r="D16" s="110" t="str">
        <f t="shared" si="0"/>
        <v>A</v>
      </c>
      <c r="E16" s="111" t="str">
        <f t="shared" si="1"/>
        <v>A</v>
      </c>
      <c r="F16" s="194"/>
      <c r="G16" s="112"/>
    </row>
    <row r="17" spans="1:7" ht="14.5">
      <c r="A17" s="108" t="s">
        <v>171</v>
      </c>
      <c r="B17" s="108" t="s">
        <v>172</v>
      </c>
      <c r="C17" s="109">
        <v>66</v>
      </c>
      <c r="D17" s="110" t="str">
        <f t="shared" si="0"/>
        <v>F</v>
      </c>
      <c r="E17" s="111" t="str">
        <f t="shared" si="1"/>
        <v>F</v>
      </c>
      <c r="F17" s="194"/>
      <c r="G17" s="112"/>
    </row>
    <row r="18" spans="1:7" ht="14.5">
      <c r="A18" s="108" t="s">
        <v>157</v>
      </c>
      <c r="B18" s="108" t="s">
        <v>173</v>
      </c>
      <c r="C18" s="109">
        <v>65</v>
      </c>
      <c r="D18" s="110" t="str">
        <f t="shared" si="0"/>
        <v>F</v>
      </c>
      <c r="E18" s="111" t="str">
        <f t="shared" si="1"/>
        <v>F</v>
      </c>
      <c r="F18" s="194"/>
      <c r="G18" s="112"/>
    </row>
    <row r="19" spans="1:7" ht="14.5">
      <c r="A19" s="108" t="s">
        <v>174</v>
      </c>
      <c r="B19" s="108" t="s">
        <v>175</v>
      </c>
      <c r="C19" s="109">
        <v>74</v>
      </c>
      <c r="D19" s="110" t="str">
        <f t="shared" si="0"/>
        <v>D</v>
      </c>
      <c r="E19" s="111" t="str">
        <f t="shared" si="1"/>
        <v>D</v>
      </c>
      <c r="F19" s="194"/>
      <c r="G19" s="112"/>
    </row>
    <row r="20" spans="1:7" ht="14.5">
      <c r="A20" s="108" t="s">
        <v>176</v>
      </c>
      <c r="B20" s="108" t="s">
        <v>177</v>
      </c>
      <c r="C20" s="109">
        <v>99</v>
      </c>
      <c r="D20" s="110" t="str">
        <f t="shared" si="0"/>
        <v>A</v>
      </c>
      <c r="E20" s="111" t="str">
        <f t="shared" si="1"/>
        <v>A</v>
      </c>
      <c r="F20" s="194"/>
      <c r="G20" s="112"/>
    </row>
    <row r="21" spans="1:7" ht="14.5">
      <c r="A21" s="108" t="s">
        <v>154</v>
      </c>
      <c r="B21" s="108" t="s">
        <v>178</v>
      </c>
      <c r="C21" s="109">
        <v>91</v>
      </c>
      <c r="D21" s="110" t="str">
        <f t="shared" si="0"/>
        <v>B</v>
      </c>
      <c r="E21" s="111" t="str">
        <f t="shared" si="1"/>
        <v>B+</v>
      </c>
      <c r="F21" s="194"/>
      <c r="G21" s="112"/>
    </row>
    <row r="22" spans="1:7" ht="14.5">
      <c r="A22" s="108" t="s">
        <v>179</v>
      </c>
      <c r="B22" s="108" t="s">
        <v>180</v>
      </c>
      <c r="C22" s="109">
        <v>97</v>
      </c>
      <c r="D22" s="110" t="str">
        <f t="shared" si="0"/>
        <v>A</v>
      </c>
      <c r="E22" s="111" t="str">
        <f t="shared" si="1"/>
        <v>A</v>
      </c>
      <c r="F22" s="194"/>
      <c r="G22" s="112"/>
    </row>
    <row r="23" spans="1:7" ht="14.5">
      <c r="A23" s="108" t="s">
        <v>181</v>
      </c>
      <c r="B23" s="108" t="s">
        <v>182</v>
      </c>
      <c r="C23" s="109">
        <v>68</v>
      </c>
      <c r="D23" s="110" t="str">
        <f t="shared" si="0"/>
        <v>F</v>
      </c>
      <c r="E23" s="111" t="str">
        <f t="shared" si="1"/>
        <v>F</v>
      </c>
      <c r="F23" s="194"/>
      <c r="G23" s="112"/>
    </row>
    <row r="24" spans="1:7" ht="14.5">
      <c r="A24" s="108" t="s">
        <v>183</v>
      </c>
      <c r="B24" s="108" t="s">
        <v>162</v>
      </c>
      <c r="C24" s="109">
        <v>67</v>
      </c>
      <c r="D24" s="110" t="str">
        <f t="shared" si="0"/>
        <v>F</v>
      </c>
      <c r="E24" s="111" t="str">
        <f t="shared" si="1"/>
        <v>F</v>
      </c>
      <c r="F24" s="194"/>
      <c r="G24" s="112"/>
    </row>
    <row r="25" spans="1:7" ht="14.5">
      <c r="A25" s="108" t="s">
        <v>181</v>
      </c>
      <c r="B25" s="108" t="s">
        <v>182</v>
      </c>
      <c r="C25" s="109">
        <v>94</v>
      </c>
      <c r="D25" s="110" t="str">
        <f t="shared" si="0"/>
        <v>A</v>
      </c>
      <c r="E25" s="111" t="str">
        <f t="shared" si="1"/>
        <v>A-</v>
      </c>
      <c r="F25" s="194"/>
      <c r="G25" s="112"/>
    </row>
    <row r="26" spans="1:7" ht="14.5">
      <c r="A26" s="108" t="s">
        <v>161</v>
      </c>
      <c r="B26" s="108" t="s">
        <v>184</v>
      </c>
      <c r="C26" s="109">
        <v>74</v>
      </c>
      <c r="D26" s="110" t="str">
        <f t="shared" si="0"/>
        <v>D</v>
      </c>
      <c r="E26" s="111" t="str">
        <f t="shared" si="1"/>
        <v>D</v>
      </c>
      <c r="F26" s="194"/>
      <c r="G26" s="112"/>
    </row>
    <row r="27" spans="1:7" ht="14.5">
      <c r="A27" s="108" t="s">
        <v>185</v>
      </c>
      <c r="B27" s="108" t="s">
        <v>186</v>
      </c>
      <c r="C27" s="109">
        <v>78</v>
      </c>
      <c r="D27" s="110" t="str">
        <f t="shared" si="0"/>
        <v>C</v>
      </c>
      <c r="E27" s="111" t="str">
        <f t="shared" si="1"/>
        <v>C-</v>
      </c>
      <c r="F27" s="194"/>
      <c r="G27" s="112"/>
    </row>
    <row r="28" spans="1:7" ht="14.5">
      <c r="A28" s="108" t="s">
        <v>161</v>
      </c>
      <c r="B28" s="108" t="s">
        <v>187</v>
      </c>
      <c r="C28" s="109">
        <v>68</v>
      </c>
      <c r="D28" s="110" t="str">
        <f t="shared" si="0"/>
        <v>F</v>
      </c>
      <c r="E28" s="111" t="str">
        <f t="shared" si="1"/>
        <v>F</v>
      </c>
      <c r="F28" s="194"/>
      <c r="G28" s="112"/>
    </row>
    <row r="29" spans="1:7" ht="14.5">
      <c r="A29" s="108" t="s">
        <v>188</v>
      </c>
      <c r="B29" s="108" t="s">
        <v>189</v>
      </c>
      <c r="C29" s="109">
        <v>62</v>
      </c>
      <c r="D29" s="110" t="str">
        <f t="shared" si="0"/>
        <v>F</v>
      </c>
      <c r="E29" s="111" t="str">
        <f t="shared" si="1"/>
        <v>F</v>
      </c>
      <c r="F29" s="194"/>
      <c r="G29" s="112"/>
    </row>
    <row r="30" spans="1:7" ht="14.5">
      <c r="A30" s="108" t="s">
        <v>190</v>
      </c>
      <c r="B30" s="108" t="s">
        <v>191</v>
      </c>
      <c r="C30" s="109">
        <v>91</v>
      </c>
      <c r="D30" s="110" t="str">
        <f t="shared" si="0"/>
        <v>B</v>
      </c>
      <c r="E30" s="111" t="str">
        <f t="shared" si="1"/>
        <v>B+</v>
      </c>
      <c r="F30" s="194"/>
      <c r="G30" s="112"/>
    </row>
    <row r="31" spans="1:7" ht="14.5">
      <c r="A31" s="108" t="s">
        <v>192</v>
      </c>
      <c r="B31" s="108" t="s">
        <v>193</v>
      </c>
      <c r="C31" s="109">
        <v>89</v>
      </c>
      <c r="D31" s="110" t="str">
        <f t="shared" si="0"/>
        <v>B</v>
      </c>
      <c r="E31" s="111" t="str">
        <f t="shared" si="1"/>
        <v>B</v>
      </c>
      <c r="F31" s="194"/>
      <c r="G31" s="112"/>
    </row>
    <row r="32" spans="1:7" ht="14.5">
      <c r="A32" s="108" t="s">
        <v>194</v>
      </c>
      <c r="B32" s="108" t="s">
        <v>195</v>
      </c>
      <c r="C32" s="109">
        <v>64</v>
      </c>
      <c r="D32" s="110" t="str">
        <f t="shared" si="0"/>
        <v>F</v>
      </c>
      <c r="E32" s="111" t="str">
        <f t="shared" si="1"/>
        <v>F</v>
      </c>
      <c r="F32" s="194"/>
      <c r="G32" s="112"/>
    </row>
    <row r="33" spans="1:7" ht="14.5">
      <c r="A33" s="108" t="s">
        <v>196</v>
      </c>
      <c r="B33" s="108" t="s">
        <v>186</v>
      </c>
      <c r="C33" s="109">
        <v>100</v>
      </c>
      <c r="D33" s="110" t="str">
        <f t="shared" si="0"/>
        <v>A</v>
      </c>
      <c r="E33" s="111" t="str">
        <f t="shared" si="1"/>
        <v>A</v>
      </c>
      <c r="F33" s="194"/>
      <c r="G33" s="112"/>
    </row>
    <row r="34" spans="1:7" ht="14.5">
      <c r="A34" s="108" t="s">
        <v>197</v>
      </c>
      <c r="B34" s="108" t="s">
        <v>198</v>
      </c>
      <c r="C34" s="109">
        <v>74</v>
      </c>
      <c r="D34" s="110" t="str">
        <f t="shared" si="0"/>
        <v>D</v>
      </c>
      <c r="E34" s="111" t="str">
        <f t="shared" si="1"/>
        <v>D</v>
      </c>
      <c r="F34" s="194"/>
      <c r="G34" s="112"/>
    </row>
    <row r="35" spans="1:7" ht="14.5">
      <c r="A35" s="108" t="s">
        <v>199</v>
      </c>
      <c r="B35" s="108" t="s">
        <v>200</v>
      </c>
      <c r="C35" s="109">
        <v>64</v>
      </c>
      <c r="D35" s="110" t="str">
        <f t="shared" si="0"/>
        <v>F</v>
      </c>
      <c r="E35" s="111" t="str">
        <f t="shared" si="1"/>
        <v>F</v>
      </c>
      <c r="F35" s="194"/>
      <c r="G35" s="112"/>
    </row>
    <row r="36" spans="1:7" ht="14.5">
      <c r="A36" s="108" t="s">
        <v>148</v>
      </c>
      <c r="B36" s="108" t="s">
        <v>201</v>
      </c>
      <c r="C36" s="109">
        <v>99</v>
      </c>
      <c r="D36" s="110" t="str">
        <f t="shared" si="0"/>
        <v>A</v>
      </c>
      <c r="E36" s="111" t="str">
        <f t="shared" si="1"/>
        <v>A</v>
      </c>
      <c r="F36" s="194"/>
      <c r="G36" s="112"/>
    </row>
    <row r="37" spans="1:7" ht="14.5">
      <c r="A37" s="108" t="s">
        <v>202</v>
      </c>
      <c r="B37" s="108" t="s">
        <v>173</v>
      </c>
      <c r="C37" s="109">
        <v>89</v>
      </c>
      <c r="D37" s="110" t="str">
        <f t="shared" si="0"/>
        <v>B</v>
      </c>
      <c r="E37" s="111" t="str">
        <f t="shared" si="1"/>
        <v>B</v>
      </c>
      <c r="F37" s="194"/>
      <c r="G37" s="112"/>
    </row>
    <row r="38" spans="1:7" ht="14.5">
      <c r="A38" s="108" t="s">
        <v>203</v>
      </c>
      <c r="B38" s="108" t="s">
        <v>204</v>
      </c>
      <c r="C38" s="109">
        <v>91</v>
      </c>
      <c r="D38" s="110" t="str">
        <f t="shared" si="0"/>
        <v>B</v>
      </c>
      <c r="E38" s="111" t="str">
        <f t="shared" si="1"/>
        <v>B+</v>
      </c>
      <c r="F38" s="194"/>
      <c r="G38" s="112"/>
    </row>
    <row r="39" spans="1:7" ht="14.5">
      <c r="A39" s="108" t="s">
        <v>205</v>
      </c>
      <c r="B39" s="108" t="s">
        <v>206</v>
      </c>
      <c r="C39" s="109">
        <v>85</v>
      </c>
      <c r="D39" s="110" t="str">
        <f t="shared" si="0"/>
        <v>B</v>
      </c>
      <c r="E39" s="111" t="str">
        <f t="shared" si="1"/>
        <v>B-</v>
      </c>
      <c r="F39" s="194"/>
      <c r="G39" s="112"/>
    </row>
    <row r="40" spans="1:7" ht="14.5">
      <c r="A40" s="108" t="s">
        <v>154</v>
      </c>
      <c r="B40" s="108" t="s">
        <v>207</v>
      </c>
      <c r="C40" s="109">
        <v>81</v>
      </c>
      <c r="D40" s="110" t="str">
        <f t="shared" si="0"/>
        <v>C</v>
      </c>
      <c r="E40" s="111" t="str">
        <f t="shared" si="1"/>
        <v>C</v>
      </c>
      <c r="F40" s="194"/>
      <c r="G40" s="112"/>
    </row>
    <row r="41" spans="1:7" ht="14.5">
      <c r="A41" s="108" t="s">
        <v>208</v>
      </c>
      <c r="B41" s="108" t="s">
        <v>209</v>
      </c>
      <c r="C41" s="109">
        <v>91</v>
      </c>
      <c r="D41" s="110" t="str">
        <f t="shared" si="0"/>
        <v>B</v>
      </c>
      <c r="E41" s="111" t="str">
        <f t="shared" si="1"/>
        <v>B+</v>
      </c>
      <c r="F41" s="194"/>
      <c r="G41" s="112"/>
    </row>
    <row r="42" spans="1:7" ht="14.5">
      <c r="A42" s="108" t="s">
        <v>210</v>
      </c>
      <c r="B42" s="108" t="s">
        <v>211</v>
      </c>
      <c r="C42" s="109">
        <v>64</v>
      </c>
      <c r="D42" s="110" t="str">
        <f t="shared" si="0"/>
        <v>F</v>
      </c>
      <c r="E42" s="111" t="str">
        <f t="shared" si="1"/>
        <v>F</v>
      </c>
      <c r="F42" s="194"/>
      <c r="G42" s="112"/>
    </row>
    <row r="43" spans="1:7" ht="14.5">
      <c r="A43" s="108" t="s">
        <v>212</v>
      </c>
      <c r="B43" s="108" t="s">
        <v>213</v>
      </c>
      <c r="C43" s="109">
        <v>90</v>
      </c>
      <c r="D43" s="110" t="str">
        <f t="shared" si="0"/>
        <v>B</v>
      </c>
      <c r="E43" s="111" t="str">
        <f t="shared" si="1"/>
        <v>B+</v>
      </c>
      <c r="F43" s="194"/>
      <c r="G43" s="112"/>
    </row>
    <row r="44" spans="1:7" ht="14.5">
      <c r="A44" s="108" t="s">
        <v>214</v>
      </c>
      <c r="B44" s="108" t="s">
        <v>211</v>
      </c>
      <c r="C44" s="109">
        <v>93</v>
      </c>
      <c r="D44" s="110" t="str">
        <f t="shared" si="0"/>
        <v>A</v>
      </c>
      <c r="E44" s="111" t="str">
        <f t="shared" si="1"/>
        <v>A-</v>
      </c>
      <c r="F44" s="194"/>
      <c r="G44" s="112"/>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F071-63AB-4BB8-A426-5E740CA18E11}">
  <sheetPr>
    <tabColor rgb="FF7030A0"/>
  </sheetPr>
  <dimension ref="B1:F7"/>
  <sheetViews>
    <sheetView zoomScale="205" zoomScaleNormal="205" workbookViewId="0"/>
  </sheetViews>
  <sheetFormatPr defaultRowHeight="14.5"/>
  <cols>
    <col min="2" max="2" width="11" customWidth="1"/>
    <col min="3" max="3" width="11" bestFit="1" customWidth="1"/>
  </cols>
  <sheetData>
    <row r="1" spans="2:6" ht="17.5" thickBot="1">
      <c r="B1" s="222" t="s">
        <v>271</v>
      </c>
      <c r="C1" s="222"/>
    </row>
    <row r="2" spans="2:6" ht="15" thickTop="1">
      <c r="B2" s="118" t="s">
        <v>272</v>
      </c>
      <c r="C2" s="119" t="s">
        <v>273</v>
      </c>
      <c r="E2" s="120" t="s">
        <v>272</v>
      </c>
      <c r="F2" s="2">
        <v>999</v>
      </c>
    </row>
    <row r="3" spans="2:6">
      <c r="B3" s="121">
        <v>1</v>
      </c>
      <c r="C3" s="122">
        <v>0</v>
      </c>
      <c r="E3" s="120" t="s">
        <v>273</v>
      </c>
      <c r="F3" s="123"/>
    </row>
    <row r="4" spans="2:6">
      <c r="B4" s="124">
        <v>10</v>
      </c>
      <c r="C4" s="125">
        <v>0.03</v>
      </c>
    </row>
    <row r="5" spans="2:6">
      <c r="B5" s="121">
        <v>100</v>
      </c>
      <c r="C5" s="122">
        <v>0.06</v>
      </c>
    </row>
    <row r="6" spans="2:6">
      <c r="B6" s="124">
        <v>1000</v>
      </c>
      <c r="C6" s="125">
        <v>0.09</v>
      </c>
    </row>
    <row r="7" spans="2:6">
      <c r="B7" s="126">
        <v>10000</v>
      </c>
      <c r="C7" s="127">
        <v>0.12</v>
      </c>
    </row>
  </sheetData>
  <mergeCells count="1">
    <mergeCell ref="B1:C1"/>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7886-77A1-4F14-BF48-4A60378EC006}">
  <sheetPr>
    <tabColor rgb="FF7030A0"/>
  </sheetPr>
  <dimension ref="A1:F22"/>
  <sheetViews>
    <sheetView zoomScale="160" zoomScaleNormal="160" workbookViewId="0"/>
  </sheetViews>
  <sheetFormatPr defaultRowHeight="14.5"/>
  <cols>
    <col min="5" max="5" width="11" bestFit="1" customWidth="1"/>
    <col min="6" max="6" width="13.81640625" customWidth="1"/>
    <col min="7" max="7" width="13.1796875" customWidth="1"/>
  </cols>
  <sheetData>
    <row r="1" spans="1:6" ht="17.5" thickBot="1">
      <c r="A1" s="101" t="s">
        <v>274</v>
      </c>
      <c r="B1" s="101" t="s">
        <v>275</v>
      </c>
      <c r="C1" s="128" t="s">
        <v>276</v>
      </c>
      <c r="D1" s="129"/>
      <c r="E1" s="230" t="s">
        <v>277</v>
      </c>
      <c r="F1" s="230"/>
    </row>
    <row r="2" spans="1:6">
      <c r="A2" t="s">
        <v>278</v>
      </c>
      <c r="B2" s="130">
        <v>43999</v>
      </c>
      <c r="C2" s="131"/>
      <c r="E2" s="132" t="s">
        <v>279</v>
      </c>
      <c r="F2" s="133" t="s">
        <v>280</v>
      </c>
    </row>
    <row r="3" spans="1:6">
      <c r="A3" t="s">
        <v>281</v>
      </c>
      <c r="B3" s="130">
        <v>13242</v>
      </c>
      <c r="C3" s="131"/>
      <c r="E3" s="134">
        <v>0</v>
      </c>
      <c r="F3" s="135">
        <v>0</v>
      </c>
    </row>
    <row r="4" spans="1:6">
      <c r="A4" t="s">
        <v>282</v>
      </c>
      <c r="B4" s="130">
        <v>98732</v>
      </c>
      <c r="C4" s="131"/>
      <c r="E4" s="134">
        <v>5000</v>
      </c>
      <c r="F4" s="136">
        <v>0.01</v>
      </c>
    </row>
    <row r="5" spans="1:6">
      <c r="A5" t="s">
        <v>283</v>
      </c>
      <c r="B5" s="130">
        <v>45673</v>
      </c>
      <c r="C5" s="131"/>
      <c r="E5" s="134">
        <v>10000</v>
      </c>
      <c r="F5" s="136">
        <v>0.02</v>
      </c>
    </row>
    <row r="6" spans="1:6">
      <c r="A6" t="s">
        <v>284</v>
      </c>
      <c r="B6" s="130">
        <v>5429</v>
      </c>
      <c r="C6" s="131"/>
      <c r="E6" s="134">
        <v>15000</v>
      </c>
      <c r="F6" s="136">
        <v>0.03</v>
      </c>
    </row>
    <row r="7" spans="1:6">
      <c r="A7" t="s">
        <v>285</v>
      </c>
      <c r="B7" s="130">
        <v>8232</v>
      </c>
      <c r="C7" s="131"/>
      <c r="E7" s="134">
        <v>20000</v>
      </c>
      <c r="F7" s="136">
        <v>0.04</v>
      </c>
    </row>
    <row r="8" spans="1:6">
      <c r="A8" t="s">
        <v>286</v>
      </c>
      <c r="B8" s="130">
        <v>78109</v>
      </c>
      <c r="C8" s="131"/>
      <c r="E8" s="134">
        <v>25000</v>
      </c>
      <c r="F8" s="136">
        <v>0.05</v>
      </c>
    </row>
    <row r="9" spans="1:6">
      <c r="A9" t="s">
        <v>287</v>
      </c>
      <c r="B9" s="130">
        <v>39267</v>
      </c>
      <c r="C9" s="131"/>
      <c r="E9" s="134">
        <v>30000</v>
      </c>
      <c r="F9" s="136">
        <v>0.06</v>
      </c>
    </row>
    <row r="10" spans="1:6">
      <c r="A10" t="s">
        <v>288</v>
      </c>
      <c r="B10" s="130">
        <v>150000</v>
      </c>
      <c r="C10" s="131"/>
      <c r="E10" s="134">
        <v>35000</v>
      </c>
      <c r="F10" s="136">
        <v>7.0000000000000007E-2</v>
      </c>
    </row>
    <row r="11" spans="1:6">
      <c r="E11" s="134">
        <v>40000</v>
      </c>
      <c r="F11" s="136">
        <v>0.08</v>
      </c>
    </row>
    <row r="12" spans="1:6">
      <c r="E12" s="134">
        <v>45000</v>
      </c>
      <c r="F12" s="136">
        <v>0.09</v>
      </c>
    </row>
    <row r="13" spans="1:6">
      <c r="E13" s="134">
        <v>50000</v>
      </c>
      <c r="F13" s="136">
        <v>0.1</v>
      </c>
    </row>
    <row r="14" spans="1:6">
      <c r="E14" s="134">
        <v>55000</v>
      </c>
      <c r="F14" s="136">
        <v>0.11</v>
      </c>
    </row>
    <row r="15" spans="1:6">
      <c r="E15" s="134">
        <v>60000</v>
      </c>
      <c r="F15" s="136">
        <v>0.12</v>
      </c>
    </row>
    <row r="16" spans="1:6">
      <c r="E16" s="134">
        <v>65000</v>
      </c>
      <c r="F16" s="136">
        <v>0.13</v>
      </c>
    </row>
    <row r="17" spans="5:6">
      <c r="E17" s="134">
        <v>70000</v>
      </c>
      <c r="F17" s="136">
        <v>0.14000000000000001</v>
      </c>
    </row>
    <row r="18" spans="5:6">
      <c r="E18" s="134">
        <v>75000</v>
      </c>
      <c r="F18" s="136">
        <v>0.15</v>
      </c>
    </row>
    <row r="19" spans="5:6">
      <c r="E19" s="134">
        <v>80000</v>
      </c>
      <c r="F19" s="136">
        <v>0.16</v>
      </c>
    </row>
    <row r="20" spans="5:6">
      <c r="E20" s="134">
        <v>85000</v>
      </c>
      <c r="F20" s="136">
        <v>0.17</v>
      </c>
    </row>
    <row r="21" spans="5:6">
      <c r="E21" s="134">
        <v>90000</v>
      </c>
      <c r="F21" s="136">
        <v>0.18</v>
      </c>
    </row>
    <row r="22" spans="5:6">
      <c r="E22" s="137">
        <v>95000</v>
      </c>
      <c r="F22" s="138">
        <v>0.19</v>
      </c>
    </row>
  </sheetData>
  <mergeCells count="1">
    <mergeCell ref="E1:F1"/>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D727-8F48-43A5-AD30-6DD6F90B9ADE}">
  <sheetPr>
    <tabColor rgb="FF7030A0"/>
  </sheetPr>
  <dimension ref="A1:E40"/>
  <sheetViews>
    <sheetView zoomScale="175" zoomScaleNormal="175" workbookViewId="0">
      <selection sqref="A1:D1"/>
    </sheetView>
  </sheetViews>
  <sheetFormatPr defaultRowHeight="14.5"/>
  <cols>
    <col min="1" max="1" width="9" bestFit="1" customWidth="1"/>
    <col min="2" max="2" width="11.7265625" bestFit="1" customWidth="1"/>
    <col min="3" max="3" width="15.1796875" bestFit="1" customWidth="1"/>
    <col min="4" max="4" width="21.1796875" customWidth="1"/>
    <col min="5" max="5" width="11.54296875" bestFit="1" customWidth="1"/>
    <col min="6" max="6" width="19.7265625" bestFit="1" customWidth="1"/>
  </cols>
  <sheetData>
    <row r="1" spans="1:5" ht="23.5">
      <c r="A1" s="217" t="s">
        <v>289</v>
      </c>
      <c r="B1" s="217"/>
      <c r="C1" s="217"/>
      <c r="D1" s="217"/>
    </row>
    <row r="2" spans="1:5">
      <c r="A2" s="231" t="s">
        <v>290</v>
      </c>
      <c r="B2" s="231"/>
      <c r="C2" s="231"/>
      <c r="D2" s="231"/>
    </row>
    <row r="3" spans="1:5" ht="15" thickBot="1">
      <c r="A3" s="101" t="s">
        <v>291</v>
      </c>
      <c r="B3" s="101" t="s">
        <v>292</v>
      </c>
      <c r="C3" s="101" t="s">
        <v>293</v>
      </c>
      <c r="D3" s="128" t="s">
        <v>294</v>
      </c>
      <c r="E3" s="139"/>
    </row>
    <row r="4" spans="1:5">
      <c r="A4">
        <v>28000546</v>
      </c>
      <c r="B4" s="140">
        <v>1457170</v>
      </c>
      <c r="C4" s="141">
        <v>0.49490000000000001</v>
      </c>
      <c r="D4" s="142"/>
    </row>
    <row r="5" spans="1:5">
      <c r="A5">
        <v>28001169</v>
      </c>
      <c r="B5" s="140">
        <v>490190</v>
      </c>
      <c r="C5" s="141">
        <v>0.16650000000000001</v>
      </c>
      <c r="D5" s="142"/>
      <c r="E5" s="143"/>
    </row>
    <row r="6" spans="1:5">
      <c r="A6">
        <v>28000519</v>
      </c>
      <c r="B6" s="140">
        <v>163540</v>
      </c>
      <c r="C6" s="141">
        <v>5.5500000000000001E-2</v>
      </c>
      <c r="D6" s="142"/>
      <c r="E6" s="120"/>
    </row>
    <row r="7" spans="1:5">
      <c r="A7">
        <v>28000438</v>
      </c>
      <c r="B7" s="140">
        <v>117360</v>
      </c>
      <c r="C7" s="141">
        <v>3.9899999999999998E-2</v>
      </c>
      <c r="D7" s="142"/>
      <c r="E7" s="120"/>
    </row>
    <row r="8" spans="1:5">
      <c r="A8">
        <v>28000411</v>
      </c>
      <c r="B8" s="140">
        <v>75060</v>
      </c>
      <c r="C8" s="141">
        <v>2.5499999999999998E-2</v>
      </c>
      <c r="D8" s="142"/>
      <c r="E8" s="120"/>
    </row>
    <row r="9" spans="1:5">
      <c r="A9">
        <v>28000550</v>
      </c>
      <c r="B9" s="140">
        <v>74880</v>
      </c>
      <c r="C9" s="141">
        <v>2.5399999999999999E-2</v>
      </c>
      <c r="D9" s="142"/>
      <c r="E9" s="120"/>
    </row>
    <row r="10" spans="1:5">
      <c r="A10">
        <v>28000410</v>
      </c>
      <c r="B10" s="140">
        <v>61950</v>
      </c>
      <c r="C10" s="141">
        <v>2.1000000000000001E-2</v>
      </c>
      <c r="D10" s="142"/>
      <c r="E10" s="120"/>
    </row>
    <row r="11" spans="1:5">
      <c r="A11">
        <v>28000409</v>
      </c>
      <c r="B11" s="140">
        <v>48400</v>
      </c>
      <c r="C11" s="141">
        <v>1.6400000000000001E-2</v>
      </c>
      <c r="D11" s="142"/>
      <c r="E11" s="120"/>
    </row>
    <row r="12" spans="1:5">
      <c r="A12">
        <v>28000440</v>
      </c>
      <c r="B12" s="140">
        <v>33690</v>
      </c>
      <c r="C12" s="141">
        <v>1.14E-2</v>
      </c>
      <c r="D12" s="142"/>
      <c r="E12" s="120"/>
    </row>
    <row r="13" spans="1:5">
      <c r="A13">
        <v>28000520</v>
      </c>
      <c r="B13" s="140">
        <v>29380</v>
      </c>
      <c r="C13" s="141">
        <v>0.01</v>
      </c>
      <c r="D13" s="142"/>
      <c r="E13" s="120"/>
    </row>
    <row r="14" spans="1:5">
      <c r="A14">
        <v>28000522</v>
      </c>
      <c r="B14" s="140">
        <v>27460</v>
      </c>
      <c r="C14" s="141">
        <v>9.2999999999999992E-3</v>
      </c>
      <c r="D14" s="142"/>
      <c r="E14" s="120"/>
    </row>
    <row r="15" spans="1:5">
      <c r="A15">
        <v>28000441</v>
      </c>
      <c r="B15" s="140">
        <v>24760</v>
      </c>
      <c r="C15" s="141">
        <v>8.3999999999999995E-3</v>
      </c>
      <c r="D15" s="142"/>
      <c r="E15" s="120"/>
    </row>
    <row r="16" spans="1:5">
      <c r="A16">
        <v>28000442</v>
      </c>
      <c r="B16" s="140">
        <v>23900</v>
      </c>
      <c r="C16" s="141">
        <v>8.0999999999999996E-3</v>
      </c>
      <c r="D16" s="142"/>
      <c r="E16" s="120"/>
    </row>
    <row r="17" spans="1:5">
      <c r="A17">
        <v>28000451</v>
      </c>
      <c r="B17" s="140">
        <v>20240</v>
      </c>
      <c r="C17" s="141">
        <v>6.8999999999999999E-3</v>
      </c>
      <c r="D17" s="142"/>
      <c r="E17" s="120"/>
    </row>
    <row r="18" spans="1:5">
      <c r="A18">
        <v>28000443</v>
      </c>
      <c r="B18" s="140">
        <v>19070</v>
      </c>
      <c r="C18" s="141">
        <v>6.4999999999999997E-3</v>
      </c>
      <c r="D18" s="142"/>
    </row>
    <row r="19" spans="1:5">
      <c r="A19">
        <v>28000437</v>
      </c>
      <c r="B19" s="140">
        <v>17660</v>
      </c>
      <c r="C19" s="141">
        <v>6.0000000000000001E-3</v>
      </c>
      <c r="D19" s="142"/>
    </row>
    <row r="20" spans="1:5">
      <c r="A20">
        <v>28000408</v>
      </c>
      <c r="B20" s="140">
        <v>16590</v>
      </c>
      <c r="C20" s="141">
        <v>5.5999999999999999E-3</v>
      </c>
      <c r="D20" s="142"/>
    </row>
    <row r="21" spans="1:5">
      <c r="A21">
        <v>28000458</v>
      </c>
      <c r="B21" s="140">
        <v>15320</v>
      </c>
      <c r="C21" s="141">
        <v>5.1999999999999998E-3</v>
      </c>
      <c r="D21" s="142"/>
    </row>
    <row r="22" spans="1:5">
      <c r="A22">
        <v>28001191</v>
      </c>
      <c r="B22" s="140">
        <v>14940</v>
      </c>
      <c r="C22" s="141">
        <v>5.1000000000000004E-3</v>
      </c>
      <c r="D22" s="142"/>
    </row>
    <row r="23" spans="1:5">
      <c r="A23">
        <v>28001718</v>
      </c>
      <c r="B23" s="140">
        <v>13870</v>
      </c>
      <c r="C23" s="141">
        <v>4.7000000000000002E-3</v>
      </c>
      <c r="D23" s="142"/>
    </row>
    <row r="24" spans="1:5">
      <c r="A24">
        <v>28000523</v>
      </c>
      <c r="B24" s="140">
        <v>13650</v>
      </c>
      <c r="C24" s="141">
        <v>4.5999999999999999E-3</v>
      </c>
      <c r="D24" s="142"/>
    </row>
    <row r="25" spans="1:5">
      <c r="A25">
        <v>28000524</v>
      </c>
      <c r="B25" s="140">
        <v>13630</v>
      </c>
      <c r="C25" s="141">
        <v>4.5999999999999999E-3</v>
      </c>
      <c r="D25" s="142"/>
    </row>
    <row r="26" spans="1:5">
      <c r="A26">
        <v>28001043</v>
      </c>
      <c r="B26" s="140">
        <v>13450</v>
      </c>
      <c r="C26" s="141">
        <v>4.5999999999999999E-3</v>
      </c>
      <c r="D26" s="142"/>
    </row>
    <row r="27" spans="1:5">
      <c r="A27">
        <v>28001271</v>
      </c>
      <c r="B27" s="140">
        <v>11310</v>
      </c>
      <c r="C27" s="141">
        <v>3.8E-3</v>
      </c>
      <c r="D27" s="142"/>
    </row>
    <row r="28" spans="1:5">
      <c r="A28">
        <v>28000911</v>
      </c>
      <c r="B28" s="140">
        <v>11190</v>
      </c>
      <c r="C28" s="141">
        <v>3.8E-3</v>
      </c>
      <c r="D28" s="142"/>
    </row>
    <row r="29" spans="1:5">
      <c r="A29">
        <v>28001616</v>
      </c>
      <c r="B29" s="140">
        <v>10900</v>
      </c>
      <c r="C29" s="141">
        <v>3.7000000000000002E-3</v>
      </c>
      <c r="D29" s="142"/>
    </row>
    <row r="30" spans="1:5">
      <c r="A30">
        <v>28000413</v>
      </c>
      <c r="B30" s="140">
        <v>10720</v>
      </c>
      <c r="C30" s="141">
        <v>3.5999999999999999E-3</v>
      </c>
      <c r="D30" s="142"/>
    </row>
    <row r="31" spans="1:5">
      <c r="A31">
        <v>28000543</v>
      </c>
      <c r="B31" s="140">
        <v>9770</v>
      </c>
      <c r="C31" s="141">
        <v>3.3E-3</v>
      </c>
      <c r="D31" s="142"/>
    </row>
    <row r="32" spans="1:5">
      <c r="A32">
        <v>28000544</v>
      </c>
      <c r="B32" s="140">
        <v>9660</v>
      </c>
      <c r="C32" s="141">
        <v>3.3E-3</v>
      </c>
      <c r="D32" s="142"/>
    </row>
    <row r="33" spans="1:4">
      <c r="A33">
        <v>28000456</v>
      </c>
      <c r="B33" s="140">
        <v>9490</v>
      </c>
      <c r="C33" s="141">
        <v>3.2000000000000002E-3</v>
      </c>
      <c r="D33" s="142"/>
    </row>
    <row r="34" spans="1:4">
      <c r="A34">
        <v>28000961</v>
      </c>
      <c r="B34" s="140">
        <v>8450</v>
      </c>
      <c r="C34" s="141">
        <v>2.8999999999999998E-3</v>
      </c>
      <c r="D34" s="142"/>
    </row>
    <row r="35" spans="1:4">
      <c r="A35">
        <v>28000445</v>
      </c>
      <c r="B35" s="140">
        <v>6670</v>
      </c>
      <c r="C35" s="141">
        <v>2.3E-3</v>
      </c>
      <c r="D35" s="142"/>
    </row>
    <row r="36" spans="1:4">
      <c r="A36">
        <v>28001170</v>
      </c>
      <c r="B36" s="140">
        <v>5520</v>
      </c>
      <c r="C36" s="141">
        <v>1.9E-3</v>
      </c>
      <c r="D36" s="142"/>
    </row>
    <row r="37" spans="1:4">
      <c r="A37">
        <v>28000399</v>
      </c>
      <c r="B37" s="140">
        <v>5500</v>
      </c>
      <c r="C37" s="141">
        <v>1.9E-3</v>
      </c>
      <c r="D37" s="142"/>
    </row>
    <row r="38" spans="1:4">
      <c r="A38">
        <v>28001402</v>
      </c>
      <c r="B38" s="140">
        <v>4360</v>
      </c>
      <c r="C38" s="141">
        <v>1.5E-3</v>
      </c>
      <c r="D38" s="142"/>
    </row>
    <row r="39" spans="1:4">
      <c r="A39">
        <v>28001300</v>
      </c>
      <c r="B39" s="140">
        <v>4360</v>
      </c>
      <c r="C39" s="141">
        <v>1.5E-3</v>
      </c>
      <c r="D39" s="142"/>
    </row>
    <row r="40" spans="1:4">
      <c r="A40">
        <v>28001450</v>
      </c>
      <c r="B40" s="140">
        <v>4350</v>
      </c>
      <c r="C40" s="141">
        <v>1.5E-3</v>
      </c>
      <c r="D40" s="142"/>
    </row>
  </sheetData>
  <mergeCells count="2">
    <mergeCell ref="A1:D1"/>
    <mergeCell ref="A2:D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DEC5-D90D-405C-83D2-8157637E40DE}">
  <sheetPr>
    <tabColor rgb="FF7030A0"/>
  </sheetPr>
  <dimension ref="A1:B39"/>
  <sheetViews>
    <sheetView zoomScale="160" zoomScaleNormal="160" workbookViewId="0"/>
  </sheetViews>
  <sheetFormatPr defaultRowHeight="14.5"/>
  <cols>
    <col min="1" max="1" width="12.81640625" style="9" customWidth="1"/>
    <col min="2" max="2" width="30.81640625" customWidth="1"/>
  </cols>
  <sheetData>
    <row r="1" spans="1:2" ht="17.5" thickBot="1">
      <c r="A1" s="144" t="s">
        <v>291</v>
      </c>
      <c r="B1" s="144" t="s">
        <v>294</v>
      </c>
    </row>
    <row r="2" spans="1:2" ht="15" thickTop="1">
      <c r="A2" s="9">
        <v>28000546</v>
      </c>
      <c r="B2" t="s">
        <v>295</v>
      </c>
    </row>
    <row r="3" spans="1:2">
      <c r="A3" s="9">
        <v>28000911</v>
      </c>
      <c r="B3" t="s">
        <v>296</v>
      </c>
    </row>
    <row r="4" spans="1:2">
      <c r="A4" s="9">
        <v>28001616</v>
      </c>
      <c r="B4" t="s">
        <v>297</v>
      </c>
    </row>
    <row r="5" spans="1:2">
      <c r="A5" s="9">
        <v>28000413</v>
      </c>
      <c r="B5" t="s">
        <v>298</v>
      </c>
    </row>
    <row r="6" spans="1:2">
      <c r="A6" s="9">
        <v>28000543</v>
      </c>
      <c r="B6" t="s">
        <v>299</v>
      </c>
    </row>
    <row r="7" spans="1:2">
      <c r="A7" s="9">
        <v>28001169</v>
      </c>
      <c r="B7" t="s">
        <v>300</v>
      </c>
    </row>
    <row r="8" spans="1:2">
      <c r="A8" s="9">
        <v>28000519</v>
      </c>
      <c r="B8" t="s">
        <v>301</v>
      </c>
    </row>
    <row r="9" spans="1:2">
      <c r="A9" s="9">
        <v>28000438</v>
      </c>
      <c r="B9" t="s">
        <v>302</v>
      </c>
    </row>
    <row r="10" spans="1:2">
      <c r="A10" s="9">
        <v>28000411</v>
      </c>
      <c r="B10" t="s">
        <v>303</v>
      </c>
    </row>
    <row r="11" spans="1:2">
      <c r="A11" s="9">
        <v>28000550</v>
      </c>
      <c r="B11" t="s">
        <v>304</v>
      </c>
    </row>
    <row r="12" spans="1:2">
      <c r="A12" s="9">
        <v>28000410</v>
      </c>
      <c r="B12" t="s">
        <v>305</v>
      </c>
    </row>
    <row r="13" spans="1:2">
      <c r="A13" s="9">
        <v>28000409</v>
      </c>
      <c r="B13" t="s">
        <v>306</v>
      </c>
    </row>
    <row r="14" spans="1:2">
      <c r="A14" s="9">
        <v>28001300</v>
      </c>
      <c r="B14" t="s">
        <v>307</v>
      </c>
    </row>
    <row r="15" spans="1:2">
      <c r="A15" s="9">
        <v>28001450</v>
      </c>
      <c r="B15" t="s">
        <v>308</v>
      </c>
    </row>
    <row r="16" spans="1:2">
      <c r="A16" s="9">
        <v>28000440</v>
      </c>
      <c r="B16" t="s">
        <v>309</v>
      </c>
    </row>
    <row r="17" spans="1:2">
      <c r="A17" s="9">
        <v>28000520</v>
      </c>
      <c r="B17" t="s">
        <v>310</v>
      </c>
    </row>
    <row r="18" spans="1:2">
      <c r="A18" s="9">
        <v>28000522</v>
      </c>
      <c r="B18" t="s">
        <v>311</v>
      </c>
    </row>
    <row r="19" spans="1:2">
      <c r="A19" s="9">
        <v>28000441</v>
      </c>
      <c r="B19" t="s">
        <v>312</v>
      </c>
    </row>
    <row r="20" spans="1:2">
      <c r="A20" s="9">
        <v>28000442</v>
      </c>
      <c r="B20" t="s">
        <v>313</v>
      </c>
    </row>
    <row r="21" spans="1:2">
      <c r="A21" s="9">
        <v>28000451</v>
      </c>
      <c r="B21" t="s">
        <v>314</v>
      </c>
    </row>
    <row r="22" spans="1:2">
      <c r="A22" s="9">
        <v>28001402</v>
      </c>
      <c r="B22" t="s">
        <v>315</v>
      </c>
    </row>
    <row r="23" spans="1:2">
      <c r="A23" s="9">
        <v>28000443</v>
      </c>
      <c r="B23" t="s">
        <v>316</v>
      </c>
    </row>
    <row r="24" spans="1:2">
      <c r="A24" s="9">
        <v>28000437</v>
      </c>
      <c r="B24" t="s">
        <v>317</v>
      </c>
    </row>
    <row r="25" spans="1:2">
      <c r="A25" s="9">
        <v>28000408</v>
      </c>
      <c r="B25" t="s">
        <v>318</v>
      </c>
    </row>
    <row r="26" spans="1:2">
      <c r="A26" s="9">
        <v>28000458</v>
      </c>
      <c r="B26" t="s">
        <v>319</v>
      </c>
    </row>
    <row r="27" spans="1:2">
      <c r="A27" s="9">
        <v>28000961</v>
      </c>
      <c r="B27" t="s">
        <v>320</v>
      </c>
    </row>
    <row r="28" spans="1:2">
      <c r="A28" s="9">
        <v>28000445</v>
      </c>
      <c r="B28" t="s">
        <v>321</v>
      </c>
    </row>
    <row r="29" spans="1:2">
      <c r="A29" s="9">
        <v>28001170</v>
      </c>
      <c r="B29" t="s">
        <v>322</v>
      </c>
    </row>
    <row r="30" spans="1:2">
      <c r="A30" s="9">
        <v>28000399</v>
      </c>
      <c r="B30" t="s">
        <v>323</v>
      </c>
    </row>
    <row r="31" spans="1:2">
      <c r="A31" s="9">
        <v>28001191</v>
      </c>
      <c r="B31" t="s">
        <v>324</v>
      </c>
    </row>
    <row r="32" spans="1:2">
      <c r="A32" s="9">
        <v>28001718</v>
      </c>
      <c r="B32" t="s">
        <v>325</v>
      </c>
    </row>
    <row r="33" spans="1:2">
      <c r="A33" s="9">
        <v>28000523</v>
      </c>
      <c r="B33" t="s">
        <v>326</v>
      </c>
    </row>
    <row r="34" spans="1:2">
      <c r="A34" s="9">
        <v>28000524</v>
      </c>
      <c r="B34" t="s">
        <v>327</v>
      </c>
    </row>
    <row r="35" spans="1:2">
      <c r="A35" s="9">
        <v>28001043</v>
      </c>
      <c r="B35" t="s">
        <v>328</v>
      </c>
    </row>
    <row r="36" spans="1:2">
      <c r="A36" s="9">
        <v>28001271</v>
      </c>
      <c r="B36" t="s">
        <v>329</v>
      </c>
    </row>
    <row r="37" spans="1:2">
      <c r="A37" s="9">
        <v>28000544</v>
      </c>
      <c r="B37" t="s">
        <v>330</v>
      </c>
    </row>
    <row r="38" spans="1:2">
      <c r="A38" s="9">
        <v>28000456</v>
      </c>
      <c r="B38" t="s">
        <v>331</v>
      </c>
    </row>
    <row r="39" spans="1:2">
      <c r="A39" s="9">
        <v>28001143</v>
      </c>
      <c r="B39" t="s">
        <v>332</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3719C-D515-450A-8F57-A7F5E74DE4E7}">
  <sheetPr>
    <tabColor rgb="FF7030A0"/>
  </sheetPr>
  <dimension ref="A1:G51"/>
  <sheetViews>
    <sheetView zoomScale="175" zoomScaleNormal="175" workbookViewId="0"/>
  </sheetViews>
  <sheetFormatPr defaultColWidth="9.1796875" defaultRowHeight="12.5"/>
  <cols>
    <col min="1" max="1" width="15.81640625" style="148" customWidth="1"/>
    <col min="2" max="2" width="20.453125" style="148" bestFit="1" customWidth="1"/>
    <col min="3" max="3" width="12.7265625" style="148" customWidth="1"/>
    <col min="4" max="4" width="11.1796875" style="148" bestFit="1" customWidth="1"/>
    <col min="5" max="5" width="13.54296875" style="148" bestFit="1" customWidth="1"/>
    <col min="6" max="6" width="12.453125" style="148" bestFit="1" customWidth="1"/>
    <col min="7" max="16384" width="9.1796875" style="148"/>
  </cols>
  <sheetData>
    <row r="1" spans="1:7" ht="15.5">
      <c r="A1" s="145" t="s">
        <v>333</v>
      </c>
      <c r="B1" s="146" t="s">
        <v>334</v>
      </c>
      <c r="C1" s="146" t="s">
        <v>335</v>
      </c>
      <c r="D1" s="147" t="s">
        <v>336</v>
      </c>
      <c r="F1" s="149" t="s">
        <v>333</v>
      </c>
      <c r="G1" s="2" t="s">
        <v>337</v>
      </c>
    </row>
    <row r="2" spans="1:7" ht="14.5">
      <c r="A2" s="150" t="s">
        <v>338</v>
      </c>
      <c r="B2" s="151" t="s">
        <v>339</v>
      </c>
      <c r="C2" s="152">
        <v>68.39</v>
      </c>
      <c r="D2" s="153" t="s">
        <v>340</v>
      </c>
      <c r="F2" s="149" t="s">
        <v>335</v>
      </c>
      <c r="G2" s="154"/>
    </row>
    <row r="3" spans="1:7" ht="14.5">
      <c r="A3" s="150" t="s">
        <v>337</v>
      </c>
      <c r="B3" s="151" t="s">
        <v>341</v>
      </c>
      <c r="C3" s="152">
        <v>380.73</v>
      </c>
      <c r="D3" s="153" t="s">
        <v>340</v>
      </c>
      <c r="F3" s="149" t="s">
        <v>334</v>
      </c>
      <c r="G3" s="155"/>
    </row>
    <row r="4" spans="1:7" ht="14.5">
      <c r="A4" s="150" t="s">
        <v>342</v>
      </c>
      <c r="B4" s="151" t="s">
        <v>343</v>
      </c>
      <c r="C4" s="152">
        <v>15.49</v>
      </c>
      <c r="D4" s="153" t="s">
        <v>340</v>
      </c>
      <c r="F4" s="149" t="s">
        <v>336</v>
      </c>
      <c r="G4" s="155"/>
    </row>
    <row r="5" spans="1:7" ht="14.5">
      <c r="A5" s="150" t="s">
        <v>344</v>
      </c>
      <c r="B5" s="151" t="s">
        <v>345</v>
      </c>
      <c r="C5" s="152">
        <v>35.159999999999997</v>
      </c>
      <c r="D5" s="153" t="s">
        <v>340</v>
      </c>
    </row>
    <row r="6" spans="1:7" ht="14.5">
      <c r="A6" s="150" t="s">
        <v>346</v>
      </c>
      <c r="B6" s="151" t="s">
        <v>347</v>
      </c>
      <c r="C6" s="152">
        <v>160.22999999999999</v>
      </c>
      <c r="D6" s="153" t="s">
        <v>340</v>
      </c>
    </row>
    <row r="7" spans="1:7" ht="14.5">
      <c r="A7" s="150" t="s">
        <v>348</v>
      </c>
      <c r="B7" s="151" t="s">
        <v>349</v>
      </c>
      <c r="C7" s="152">
        <v>101.89</v>
      </c>
      <c r="D7" s="153" t="s">
        <v>350</v>
      </c>
    </row>
    <row r="8" spans="1:7" ht="14.5">
      <c r="A8" s="150" t="s">
        <v>351</v>
      </c>
      <c r="B8" s="151" t="s">
        <v>352</v>
      </c>
      <c r="C8" s="152">
        <v>65.989999999999995</v>
      </c>
      <c r="D8" s="153" t="s">
        <v>340</v>
      </c>
    </row>
    <row r="9" spans="1:7" ht="14.5">
      <c r="A9" s="150" t="s">
        <v>353</v>
      </c>
      <c r="B9" s="151" t="s">
        <v>354</v>
      </c>
      <c r="C9" s="152">
        <v>85.73</v>
      </c>
      <c r="D9" s="153" t="s">
        <v>350</v>
      </c>
    </row>
    <row r="10" spans="1:7" ht="14.5">
      <c r="A10" s="150" t="s">
        <v>355</v>
      </c>
      <c r="B10" s="151" t="s">
        <v>356</v>
      </c>
      <c r="C10" s="152">
        <v>35.19</v>
      </c>
      <c r="D10" s="153" t="s">
        <v>340</v>
      </c>
    </row>
    <row r="11" spans="1:7" ht="14.5">
      <c r="A11" s="150" t="s">
        <v>357</v>
      </c>
      <c r="B11" s="151" t="s">
        <v>358</v>
      </c>
      <c r="C11" s="152">
        <v>15.49</v>
      </c>
      <c r="D11" s="153" t="s">
        <v>340</v>
      </c>
    </row>
    <row r="12" spans="1:7" ht="14.5">
      <c r="A12" s="150" t="s">
        <v>359</v>
      </c>
      <c r="B12" s="156" t="s">
        <v>360</v>
      </c>
      <c r="C12" s="152">
        <v>45.29</v>
      </c>
      <c r="D12" s="153" t="s">
        <v>340</v>
      </c>
    </row>
    <row r="13" spans="1:7" ht="14.5">
      <c r="A13" s="150" t="s">
        <v>361</v>
      </c>
      <c r="B13" s="156" t="s">
        <v>362</v>
      </c>
      <c r="C13" s="152">
        <v>185.36</v>
      </c>
      <c r="D13" s="153" t="s">
        <v>340</v>
      </c>
    </row>
    <row r="14" spans="1:7" ht="14.5">
      <c r="A14" s="150" t="s">
        <v>363</v>
      </c>
      <c r="B14" s="156" t="s">
        <v>364</v>
      </c>
      <c r="C14" s="152">
        <v>26.27</v>
      </c>
      <c r="D14" s="153" t="s">
        <v>340</v>
      </c>
    </row>
    <row r="15" spans="1:7" ht="14.5">
      <c r="A15" s="150" t="s">
        <v>365</v>
      </c>
      <c r="B15" s="156" t="s">
        <v>366</v>
      </c>
      <c r="C15" s="152">
        <v>46.99</v>
      </c>
      <c r="D15" s="153" t="s">
        <v>340</v>
      </c>
    </row>
    <row r="16" spans="1:7" ht="14.5">
      <c r="A16" s="150" t="s">
        <v>367</v>
      </c>
      <c r="B16" s="156" t="s">
        <v>368</v>
      </c>
      <c r="C16" s="152">
        <v>4.3899999999999997</v>
      </c>
      <c r="D16" s="153" t="s">
        <v>340</v>
      </c>
    </row>
    <row r="17" spans="1:4" ht="14.5">
      <c r="A17" s="150" t="s">
        <v>369</v>
      </c>
      <c r="B17" s="156" t="s">
        <v>370</v>
      </c>
      <c r="C17" s="152">
        <v>12.89</v>
      </c>
      <c r="D17" s="153" t="s">
        <v>340</v>
      </c>
    </row>
    <row r="18" spans="1:4" ht="14.5">
      <c r="A18" s="150" t="s">
        <v>371</v>
      </c>
      <c r="B18" s="156" t="s">
        <v>372</v>
      </c>
      <c r="C18" s="152">
        <v>18.73</v>
      </c>
      <c r="D18" s="153" t="s">
        <v>340</v>
      </c>
    </row>
    <row r="19" spans="1:4" ht="14.5">
      <c r="A19" s="150" t="s">
        <v>373</v>
      </c>
      <c r="B19" s="156" t="s">
        <v>374</v>
      </c>
      <c r="C19" s="152">
        <v>24.18</v>
      </c>
      <c r="D19" s="153" t="s">
        <v>340</v>
      </c>
    </row>
    <row r="20" spans="1:4" ht="14.5">
      <c r="A20" s="150" t="s">
        <v>375</v>
      </c>
      <c r="B20" s="156" t="s">
        <v>376</v>
      </c>
      <c r="C20" s="152">
        <v>285.33</v>
      </c>
      <c r="D20" s="153" t="s">
        <v>350</v>
      </c>
    </row>
    <row r="21" spans="1:4" ht="14.5">
      <c r="A21" s="150" t="s">
        <v>377</v>
      </c>
      <c r="B21" s="156" t="s">
        <v>378</v>
      </c>
      <c r="C21" s="152">
        <v>45.99</v>
      </c>
      <c r="D21" s="153" t="s">
        <v>350</v>
      </c>
    </row>
    <row r="22" spans="1:4" ht="14.5">
      <c r="A22" s="150" t="s">
        <v>379</v>
      </c>
      <c r="B22" s="156" t="s">
        <v>380</v>
      </c>
      <c r="C22" s="152">
        <v>65.78</v>
      </c>
      <c r="D22" s="153" t="s">
        <v>340</v>
      </c>
    </row>
    <row r="23" spans="1:4" ht="14.5">
      <c r="A23" s="150" t="s">
        <v>381</v>
      </c>
      <c r="B23" s="156" t="s">
        <v>382</v>
      </c>
      <c r="C23" s="157">
        <v>145.63</v>
      </c>
      <c r="D23" s="153" t="s">
        <v>340</v>
      </c>
    </row>
    <row r="24" spans="1:4" ht="14.5">
      <c r="A24" s="150" t="s">
        <v>383</v>
      </c>
      <c r="B24" s="156" t="s">
        <v>384</v>
      </c>
      <c r="C24" s="152">
        <v>136.43</v>
      </c>
      <c r="D24" s="153" t="s">
        <v>340</v>
      </c>
    </row>
    <row r="25" spans="1:4" ht="14.5">
      <c r="A25" s="150" t="s">
        <v>385</v>
      </c>
      <c r="B25" s="156" t="s">
        <v>386</v>
      </c>
      <c r="C25" s="152">
        <v>45.19</v>
      </c>
      <c r="D25" s="153" t="s">
        <v>340</v>
      </c>
    </row>
    <row r="26" spans="1:4" ht="14.5">
      <c r="A26" s="150" t="s">
        <v>387</v>
      </c>
      <c r="B26" s="156" t="s">
        <v>388</v>
      </c>
      <c r="C26" s="152">
        <v>6.53</v>
      </c>
      <c r="D26" s="153" t="s">
        <v>340</v>
      </c>
    </row>
    <row r="27" spans="1:4" ht="14.5">
      <c r="A27" s="158" t="s">
        <v>389</v>
      </c>
      <c r="B27" s="159" t="s">
        <v>390</v>
      </c>
      <c r="C27" s="152">
        <v>8.2899999999999991</v>
      </c>
      <c r="D27" s="153" t="s">
        <v>340</v>
      </c>
    </row>
    <row r="28" spans="1:4" ht="14.5">
      <c r="A28" s="158" t="s">
        <v>391</v>
      </c>
      <c r="B28" s="159" t="s">
        <v>392</v>
      </c>
      <c r="C28" s="152">
        <v>35.44</v>
      </c>
      <c r="D28" s="153" t="s">
        <v>340</v>
      </c>
    </row>
    <row r="29" spans="1:4" ht="14.5">
      <c r="A29" s="158" t="s">
        <v>393</v>
      </c>
      <c r="B29" s="159" t="s">
        <v>394</v>
      </c>
      <c r="C29" s="160">
        <v>18.89</v>
      </c>
      <c r="D29" s="153" t="s">
        <v>340</v>
      </c>
    </row>
    <row r="30" spans="1:4" ht="14.5">
      <c r="A30" s="158" t="s">
        <v>395</v>
      </c>
      <c r="B30" s="159" t="s">
        <v>396</v>
      </c>
      <c r="C30" s="152">
        <v>3.43</v>
      </c>
      <c r="D30" s="153" t="s">
        <v>340</v>
      </c>
    </row>
    <row r="31" spans="1:4" ht="14.5">
      <c r="A31" s="158" t="s">
        <v>397</v>
      </c>
      <c r="B31" s="159" t="s">
        <v>398</v>
      </c>
      <c r="C31" s="161">
        <v>230.14</v>
      </c>
      <c r="D31" s="153" t="s">
        <v>340</v>
      </c>
    </row>
    <row r="32" spans="1:4" ht="14.5">
      <c r="A32" s="158" t="s">
        <v>399</v>
      </c>
      <c r="B32" s="159" t="s">
        <v>400</v>
      </c>
      <c r="C32" s="161">
        <v>6.44</v>
      </c>
      <c r="D32" s="153" t="s">
        <v>340</v>
      </c>
    </row>
    <row r="33" spans="1:4" ht="14.5">
      <c r="A33" s="158" t="s">
        <v>401</v>
      </c>
      <c r="B33" s="159" t="s">
        <v>402</v>
      </c>
      <c r="C33" s="161">
        <v>2.09</v>
      </c>
      <c r="D33" s="153" t="s">
        <v>340</v>
      </c>
    </row>
    <row r="34" spans="1:4" ht="14.5">
      <c r="A34" s="158" t="s">
        <v>403</v>
      </c>
      <c r="B34" s="159" t="s">
        <v>404</v>
      </c>
      <c r="C34" s="162">
        <v>360.32</v>
      </c>
      <c r="D34" s="153" t="s">
        <v>340</v>
      </c>
    </row>
    <row r="35" spans="1:4" ht="14.5">
      <c r="A35" s="158" t="s">
        <v>405</v>
      </c>
      <c r="B35" s="159" t="s">
        <v>406</v>
      </c>
      <c r="C35" s="163">
        <v>425.36</v>
      </c>
      <c r="D35" s="153" t="s">
        <v>340</v>
      </c>
    </row>
    <row r="36" spans="1:4" ht="14.5">
      <c r="A36" s="158" t="s">
        <v>407</v>
      </c>
      <c r="B36" s="159" t="s">
        <v>408</v>
      </c>
      <c r="C36" s="163">
        <v>35.76</v>
      </c>
      <c r="D36" s="153" t="s">
        <v>340</v>
      </c>
    </row>
    <row r="37" spans="1:4" ht="14.5">
      <c r="A37" s="158" t="s">
        <v>409</v>
      </c>
      <c r="B37" s="159" t="s">
        <v>410</v>
      </c>
      <c r="C37" s="163">
        <v>276.32</v>
      </c>
      <c r="D37" s="153" t="s">
        <v>350</v>
      </c>
    </row>
    <row r="38" spans="1:4" ht="14.5">
      <c r="A38" s="158" t="s">
        <v>411</v>
      </c>
      <c r="B38" s="159" t="s">
        <v>412</v>
      </c>
      <c r="C38" s="163">
        <v>34.1</v>
      </c>
      <c r="D38" s="153" t="s">
        <v>340</v>
      </c>
    </row>
    <row r="39" spans="1:4" ht="14.5">
      <c r="A39" s="158" t="s">
        <v>413</v>
      </c>
      <c r="B39" s="159" t="s">
        <v>414</v>
      </c>
      <c r="C39" s="163">
        <v>185.09</v>
      </c>
      <c r="D39" s="153" t="s">
        <v>340</v>
      </c>
    </row>
    <row r="40" spans="1:4" ht="14.5">
      <c r="A40" s="158" t="s">
        <v>415</v>
      </c>
      <c r="B40" s="159" t="s">
        <v>416</v>
      </c>
      <c r="C40" s="163">
        <v>195.91</v>
      </c>
      <c r="D40" s="153" t="s">
        <v>340</v>
      </c>
    </row>
    <row r="41" spans="1:4" ht="14.5">
      <c r="A41" s="158" t="s">
        <v>417</v>
      </c>
      <c r="B41" s="159" t="s">
        <v>418</v>
      </c>
      <c r="C41" s="162">
        <v>75.430000000000007</v>
      </c>
      <c r="D41" s="153" t="s">
        <v>340</v>
      </c>
    </row>
    <row r="42" spans="1:4" ht="14.5">
      <c r="A42" s="158" t="s">
        <v>419</v>
      </c>
      <c r="B42" s="159" t="s">
        <v>420</v>
      </c>
      <c r="C42" s="163">
        <v>359.06</v>
      </c>
      <c r="D42" s="153" t="s">
        <v>340</v>
      </c>
    </row>
    <row r="43" spans="1:4" ht="14.5">
      <c r="A43" s="158" t="s">
        <v>421</v>
      </c>
      <c r="B43" s="159" t="s">
        <v>422</v>
      </c>
      <c r="C43" s="163">
        <v>65.91</v>
      </c>
      <c r="D43" s="153" t="s">
        <v>340</v>
      </c>
    </row>
    <row r="44" spans="1:4" ht="14.5">
      <c r="A44" s="158" t="s">
        <v>423</v>
      </c>
      <c r="B44" s="159" t="s">
        <v>424</v>
      </c>
      <c r="C44" s="163">
        <v>35.619999999999997</v>
      </c>
      <c r="D44" s="153" t="s">
        <v>340</v>
      </c>
    </row>
    <row r="45" spans="1:4" ht="14.5">
      <c r="A45" s="158" t="s">
        <v>425</v>
      </c>
      <c r="B45" s="159" t="s">
        <v>426</v>
      </c>
      <c r="C45" s="163">
        <v>43.05</v>
      </c>
      <c r="D45" s="153" t="s">
        <v>340</v>
      </c>
    </row>
    <row r="46" spans="1:4" ht="14.5">
      <c r="A46" s="158" t="s">
        <v>427</v>
      </c>
      <c r="B46" s="159" t="s">
        <v>428</v>
      </c>
      <c r="C46" s="163">
        <v>36.99</v>
      </c>
      <c r="D46" s="153" t="s">
        <v>340</v>
      </c>
    </row>
    <row r="47" spans="1:4" ht="14.5">
      <c r="A47" s="158" t="s">
        <v>429</v>
      </c>
      <c r="B47" s="159" t="s">
        <v>430</v>
      </c>
      <c r="C47" s="162">
        <v>4.18</v>
      </c>
      <c r="D47" s="153" t="s">
        <v>340</v>
      </c>
    </row>
    <row r="48" spans="1:4" ht="14.5">
      <c r="A48" s="158" t="s">
        <v>431</v>
      </c>
      <c r="B48" s="159" t="s">
        <v>432</v>
      </c>
      <c r="C48" s="162">
        <v>7.07</v>
      </c>
      <c r="D48" s="153" t="s">
        <v>340</v>
      </c>
    </row>
    <row r="49" spans="1:4" ht="14.5">
      <c r="A49" s="158" t="s">
        <v>433</v>
      </c>
      <c r="B49" s="159" t="s">
        <v>349</v>
      </c>
      <c r="C49" s="163">
        <v>76.290000000000006</v>
      </c>
      <c r="D49" s="153" t="s">
        <v>340</v>
      </c>
    </row>
    <row r="50" spans="1:4" ht="14.5">
      <c r="A50" s="158" t="s">
        <v>434</v>
      </c>
      <c r="B50" s="159" t="s">
        <v>435</v>
      </c>
      <c r="C50" s="163">
        <v>12.82</v>
      </c>
      <c r="D50" s="153" t="s">
        <v>340</v>
      </c>
    </row>
    <row r="51" spans="1:4" ht="14.5">
      <c r="A51" s="164" t="s">
        <v>436</v>
      </c>
      <c r="B51" s="165" t="s">
        <v>437</v>
      </c>
      <c r="C51" s="166">
        <v>13.72</v>
      </c>
      <c r="D51" s="167" t="s">
        <v>340</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CC43-EB11-4B81-AFF0-16360F0674E8}">
  <sheetPr>
    <tabColor rgb="FF7030A0"/>
  </sheetPr>
  <dimension ref="A1:E12"/>
  <sheetViews>
    <sheetView zoomScale="190" zoomScaleNormal="190" workbookViewId="0">
      <selection activeCell="A2" sqref="A2"/>
    </sheetView>
  </sheetViews>
  <sheetFormatPr defaultRowHeight="14.5"/>
  <sheetData>
    <row r="1" spans="1:5" ht="15" thickBot="1">
      <c r="A1" s="101" t="s">
        <v>274</v>
      </c>
      <c r="B1" s="101" t="s">
        <v>438</v>
      </c>
    </row>
    <row r="2" spans="1:5">
      <c r="A2" t="s">
        <v>235</v>
      </c>
      <c r="B2" t="s">
        <v>450</v>
      </c>
      <c r="D2" s="1" t="s">
        <v>441</v>
      </c>
      <c r="E2" s="2"/>
    </row>
    <row r="3" spans="1:5">
      <c r="A3" t="s">
        <v>455</v>
      </c>
      <c r="B3" t="s">
        <v>456</v>
      </c>
      <c r="D3" s="1" t="s">
        <v>444</v>
      </c>
      <c r="E3" s="142"/>
    </row>
    <row r="4" spans="1:5">
      <c r="A4" t="s">
        <v>236</v>
      </c>
      <c r="B4" t="s">
        <v>453</v>
      </c>
    </row>
    <row r="5" spans="1:5">
      <c r="A5" t="s">
        <v>439</v>
      </c>
      <c r="B5" t="s">
        <v>440</v>
      </c>
    </row>
    <row r="6" spans="1:5">
      <c r="A6" t="s">
        <v>442</v>
      </c>
      <c r="B6" t="s">
        <v>443</v>
      </c>
    </row>
    <row r="7" spans="1:5">
      <c r="A7" t="s">
        <v>148</v>
      </c>
      <c r="B7" t="s">
        <v>449</v>
      </c>
    </row>
    <row r="8" spans="1:5">
      <c r="A8" t="s">
        <v>239</v>
      </c>
      <c r="B8" t="s">
        <v>454</v>
      </c>
    </row>
    <row r="9" spans="1:5">
      <c r="A9" t="s">
        <v>451</v>
      </c>
      <c r="B9" t="s">
        <v>452</v>
      </c>
    </row>
    <row r="10" spans="1:5">
      <c r="A10" t="s">
        <v>447</v>
      </c>
      <c r="B10" t="s">
        <v>448</v>
      </c>
    </row>
    <row r="11" spans="1:5">
      <c r="A11" t="s">
        <v>146</v>
      </c>
      <c r="B11" t="s">
        <v>446</v>
      </c>
    </row>
    <row r="12" spans="1:5">
      <c r="A12" t="s">
        <v>237</v>
      </c>
      <c r="B12" t="s">
        <v>445</v>
      </c>
    </row>
  </sheetData>
  <sortState xmlns:xlrd2="http://schemas.microsoft.com/office/spreadsheetml/2017/richdata2" ref="A2:B12">
    <sortCondition ref="B2:B12"/>
  </sortState>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3751-940B-4899-9332-9B9AA245786A}">
  <sheetPr>
    <tabColor rgb="FFFFCCCC"/>
  </sheetPr>
  <dimension ref="A1:F44"/>
  <sheetViews>
    <sheetView workbookViewId="0">
      <selection activeCell="H6" sqref="H6"/>
    </sheetView>
  </sheetViews>
  <sheetFormatPr defaultRowHeight="14.5"/>
  <cols>
    <col min="1" max="6" width="12" customWidth="1"/>
  </cols>
  <sheetData>
    <row r="1" spans="1:6" ht="15" thickBot="1">
      <c r="A1" s="101" t="s">
        <v>549</v>
      </c>
      <c r="B1" s="101" t="s">
        <v>550</v>
      </c>
      <c r="C1" s="101" t="s">
        <v>556</v>
      </c>
      <c r="D1" s="101" t="s">
        <v>554</v>
      </c>
      <c r="E1" s="7" t="s">
        <v>555</v>
      </c>
      <c r="F1" s="7" t="s">
        <v>145</v>
      </c>
    </row>
    <row r="2" spans="1:6">
      <c r="A2" t="s">
        <v>146</v>
      </c>
      <c r="B2" t="s">
        <v>147</v>
      </c>
      <c r="C2" t="s">
        <v>530</v>
      </c>
      <c r="D2" t="s">
        <v>538</v>
      </c>
      <c r="E2" s="9">
        <v>40</v>
      </c>
      <c r="F2" s="9">
        <v>1</v>
      </c>
    </row>
    <row r="3" spans="1:6">
      <c r="A3" t="s">
        <v>148</v>
      </c>
      <c r="B3" t="s">
        <v>149</v>
      </c>
      <c r="C3" t="s">
        <v>531</v>
      </c>
      <c r="D3" t="s">
        <v>539</v>
      </c>
      <c r="E3" s="9">
        <v>50</v>
      </c>
      <c r="F3" s="9">
        <v>2</v>
      </c>
    </row>
    <row r="4" spans="1:6">
      <c r="A4" t="s">
        <v>150</v>
      </c>
      <c r="B4" t="s">
        <v>151</v>
      </c>
      <c r="C4" t="s">
        <v>532</v>
      </c>
      <c r="D4" t="s">
        <v>540</v>
      </c>
      <c r="E4" s="9">
        <v>110</v>
      </c>
      <c r="F4" s="9">
        <v>3</v>
      </c>
    </row>
    <row r="5" spans="1:6">
      <c r="A5" t="s">
        <v>154</v>
      </c>
      <c r="B5" t="s">
        <v>153</v>
      </c>
      <c r="C5" t="s">
        <v>533</v>
      </c>
      <c r="D5" t="s">
        <v>541</v>
      </c>
      <c r="E5" s="9">
        <v>40</v>
      </c>
      <c r="F5" s="9">
        <v>4</v>
      </c>
    </row>
    <row r="6" spans="1:6">
      <c r="A6" t="s">
        <v>154</v>
      </c>
      <c r="B6" t="s">
        <v>155</v>
      </c>
      <c r="C6" t="s">
        <v>534</v>
      </c>
      <c r="D6" t="s">
        <v>542</v>
      </c>
      <c r="E6" s="9">
        <v>75</v>
      </c>
      <c r="F6" s="9">
        <v>5</v>
      </c>
    </row>
    <row r="7" spans="1:6">
      <c r="A7" t="s">
        <v>148</v>
      </c>
      <c r="B7" t="s">
        <v>553</v>
      </c>
      <c r="C7" t="s">
        <v>534</v>
      </c>
      <c r="D7" t="s">
        <v>542</v>
      </c>
      <c r="E7" s="9">
        <v>40</v>
      </c>
      <c r="F7" s="9">
        <v>6</v>
      </c>
    </row>
    <row r="8" spans="1:6">
      <c r="A8" t="s">
        <v>157</v>
      </c>
      <c r="B8" t="s">
        <v>158</v>
      </c>
      <c r="C8" t="s">
        <v>532</v>
      </c>
      <c r="D8" t="s">
        <v>540</v>
      </c>
      <c r="E8" s="9">
        <v>62</v>
      </c>
      <c r="F8" s="9">
        <v>7</v>
      </c>
    </row>
    <row r="9" spans="1:6">
      <c r="A9" t="s">
        <v>159</v>
      </c>
      <c r="B9" t="s">
        <v>160</v>
      </c>
      <c r="C9" t="s">
        <v>534</v>
      </c>
      <c r="D9" t="s">
        <v>542</v>
      </c>
      <c r="E9" s="9">
        <v>33</v>
      </c>
      <c r="F9" s="9">
        <v>8</v>
      </c>
    </row>
    <row r="10" spans="1:6">
      <c r="A10" t="s">
        <v>161</v>
      </c>
      <c r="B10" t="s">
        <v>162</v>
      </c>
      <c r="C10" t="s">
        <v>533</v>
      </c>
      <c r="D10" t="s">
        <v>189</v>
      </c>
      <c r="E10" s="9">
        <v>48</v>
      </c>
      <c r="F10" s="9">
        <v>9</v>
      </c>
    </row>
    <row r="11" spans="1:6">
      <c r="A11" t="s">
        <v>148</v>
      </c>
      <c r="B11" t="s">
        <v>163</v>
      </c>
      <c r="C11" t="s">
        <v>532</v>
      </c>
      <c r="D11" t="s">
        <v>540</v>
      </c>
      <c r="E11" s="9">
        <v>15</v>
      </c>
      <c r="F11" s="9">
        <v>10</v>
      </c>
    </row>
    <row r="12" spans="1:6">
      <c r="A12" t="s">
        <v>164</v>
      </c>
      <c r="B12" t="s">
        <v>165</v>
      </c>
      <c r="C12" t="s">
        <v>535</v>
      </c>
      <c r="D12" t="s">
        <v>543</v>
      </c>
      <c r="E12" s="9">
        <v>90</v>
      </c>
      <c r="F12" s="9">
        <v>11</v>
      </c>
    </row>
    <row r="13" spans="1:6">
      <c r="A13" t="s">
        <v>161</v>
      </c>
      <c r="B13" t="s">
        <v>166</v>
      </c>
      <c r="C13" t="s">
        <v>532</v>
      </c>
      <c r="D13" t="s">
        <v>544</v>
      </c>
      <c r="E13" s="9">
        <v>77</v>
      </c>
      <c r="F13" s="9">
        <v>12</v>
      </c>
    </row>
    <row r="14" spans="1:6">
      <c r="A14" t="s">
        <v>167</v>
      </c>
      <c r="B14" t="s">
        <v>168</v>
      </c>
      <c r="C14" t="s">
        <v>532</v>
      </c>
      <c r="D14" t="s">
        <v>540</v>
      </c>
      <c r="E14" s="9">
        <v>70</v>
      </c>
      <c r="F14" s="9">
        <v>13</v>
      </c>
    </row>
    <row r="15" spans="1:6">
      <c r="A15" t="s">
        <v>148</v>
      </c>
      <c r="B15" t="s">
        <v>169</v>
      </c>
      <c r="C15" t="s">
        <v>535</v>
      </c>
      <c r="D15" t="s">
        <v>545</v>
      </c>
      <c r="E15" s="9">
        <v>44</v>
      </c>
      <c r="F15" s="9">
        <v>14</v>
      </c>
    </row>
    <row r="16" spans="1:6">
      <c r="A16" t="s">
        <v>154</v>
      </c>
      <c r="B16" t="s">
        <v>170</v>
      </c>
      <c r="C16" t="s">
        <v>534</v>
      </c>
      <c r="D16" t="s">
        <v>542</v>
      </c>
      <c r="E16" s="9">
        <v>55</v>
      </c>
      <c r="F16" s="9">
        <v>15</v>
      </c>
    </row>
    <row r="17" spans="1:6">
      <c r="A17" t="s">
        <v>171</v>
      </c>
      <c r="B17" t="s">
        <v>172</v>
      </c>
      <c r="C17" t="s">
        <v>531</v>
      </c>
      <c r="D17" t="s">
        <v>539</v>
      </c>
      <c r="E17" s="9">
        <v>82</v>
      </c>
      <c r="F17" s="9">
        <v>16</v>
      </c>
    </row>
    <row r="18" spans="1:6">
      <c r="A18" t="s">
        <v>157</v>
      </c>
      <c r="B18" t="s">
        <v>173</v>
      </c>
      <c r="C18" t="s">
        <v>530</v>
      </c>
      <c r="D18" t="s">
        <v>539</v>
      </c>
      <c r="E18" s="9">
        <v>98</v>
      </c>
      <c r="F18" s="9">
        <v>17</v>
      </c>
    </row>
    <row r="19" spans="1:6">
      <c r="A19" t="s">
        <v>174</v>
      </c>
      <c r="B19" t="s">
        <v>175</v>
      </c>
      <c r="C19" t="s">
        <v>531</v>
      </c>
      <c r="D19" t="s">
        <v>539</v>
      </c>
      <c r="E19" s="9">
        <v>66</v>
      </c>
      <c r="F19" s="9">
        <v>18</v>
      </c>
    </row>
    <row r="20" spans="1:6">
      <c r="A20" t="s">
        <v>176</v>
      </c>
      <c r="B20" t="s">
        <v>177</v>
      </c>
      <c r="C20" t="s">
        <v>533</v>
      </c>
      <c r="D20" t="s">
        <v>541</v>
      </c>
      <c r="E20" s="9">
        <v>50</v>
      </c>
      <c r="F20" s="9">
        <v>19</v>
      </c>
    </row>
    <row r="21" spans="1:6">
      <c r="A21" t="s">
        <v>154</v>
      </c>
      <c r="B21" t="s">
        <v>178</v>
      </c>
      <c r="C21" t="s">
        <v>536</v>
      </c>
      <c r="D21" t="s">
        <v>546</v>
      </c>
      <c r="E21" s="9">
        <v>44</v>
      </c>
      <c r="F21" s="9">
        <v>20</v>
      </c>
    </row>
    <row r="22" spans="1:6">
      <c r="A22" t="s">
        <v>179</v>
      </c>
      <c r="B22" t="s">
        <v>180</v>
      </c>
      <c r="C22" t="s">
        <v>533</v>
      </c>
      <c r="D22" t="s">
        <v>189</v>
      </c>
      <c r="E22" s="9">
        <v>32</v>
      </c>
      <c r="F22" s="9">
        <v>21</v>
      </c>
    </row>
    <row r="23" spans="1:6">
      <c r="A23" t="s">
        <v>181</v>
      </c>
      <c r="B23" t="s">
        <v>182</v>
      </c>
      <c r="C23" t="s">
        <v>531</v>
      </c>
      <c r="D23" t="s">
        <v>505</v>
      </c>
      <c r="E23" s="9">
        <v>30</v>
      </c>
      <c r="F23" s="9">
        <v>22</v>
      </c>
    </row>
    <row r="24" spans="1:6">
      <c r="A24" t="s">
        <v>183</v>
      </c>
      <c r="B24" t="s">
        <v>162</v>
      </c>
      <c r="C24" t="s">
        <v>536</v>
      </c>
      <c r="D24" t="s">
        <v>546</v>
      </c>
      <c r="E24" s="9">
        <v>33</v>
      </c>
      <c r="F24" s="9">
        <v>23</v>
      </c>
    </row>
    <row r="25" spans="1:6">
      <c r="A25" t="s">
        <v>181</v>
      </c>
      <c r="B25" t="s">
        <v>182</v>
      </c>
      <c r="C25" t="s">
        <v>530</v>
      </c>
      <c r="D25" t="s">
        <v>538</v>
      </c>
      <c r="E25" s="9">
        <v>50</v>
      </c>
      <c r="F25" s="9">
        <v>24</v>
      </c>
    </row>
    <row r="26" spans="1:6">
      <c r="A26" t="s">
        <v>161</v>
      </c>
      <c r="B26" t="s">
        <v>184</v>
      </c>
      <c r="C26" t="s">
        <v>531</v>
      </c>
      <c r="D26" t="s">
        <v>505</v>
      </c>
      <c r="E26" s="9">
        <v>84</v>
      </c>
      <c r="F26" s="9">
        <v>25</v>
      </c>
    </row>
    <row r="27" spans="1:6">
      <c r="A27" t="s">
        <v>185</v>
      </c>
      <c r="B27" t="s">
        <v>186</v>
      </c>
      <c r="C27" t="s">
        <v>534</v>
      </c>
      <c r="D27" t="s">
        <v>542</v>
      </c>
      <c r="E27" s="9">
        <v>30</v>
      </c>
      <c r="F27" s="9">
        <v>26</v>
      </c>
    </row>
    <row r="28" spans="1:6">
      <c r="A28" t="s">
        <v>161</v>
      </c>
      <c r="B28" t="s">
        <v>187</v>
      </c>
      <c r="C28" t="s">
        <v>531</v>
      </c>
      <c r="D28" t="s">
        <v>539</v>
      </c>
      <c r="E28" s="9">
        <v>88</v>
      </c>
      <c r="F28" s="9">
        <v>27</v>
      </c>
    </row>
    <row r="29" spans="1:6">
      <c r="A29" t="s">
        <v>188</v>
      </c>
      <c r="B29" t="s">
        <v>189</v>
      </c>
      <c r="C29" t="s">
        <v>537</v>
      </c>
      <c r="D29" t="s">
        <v>547</v>
      </c>
      <c r="E29" s="9">
        <v>52</v>
      </c>
      <c r="F29" s="9">
        <v>28</v>
      </c>
    </row>
    <row r="30" spans="1:6">
      <c r="A30" t="s">
        <v>190</v>
      </c>
      <c r="B30" t="s">
        <v>191</v>
      </c>
      <c r="C30" t="s">
        <v>532</v>
      </c>
      <c r="D30" t="s">
        <v>544</v>
      </c>
      <c r="E30" s="9">
        <v>45</v>
      </c>
      <c r="F30" s="9">
        <v>29</v>
      </c>
    </row>
    <row r="31" spans="1:6">
      <c r="A31" t="s">
        <v>192</v>
      </c>
      <c r="B31" t="s">
        <v>193</v>
      </c>
      <c r="C31" t="s">
        <v>537</v>
      </c>
      <c r="D31" t="s">
        <v>547</v>
      </c>
      <c r="E31" s="9">
        <v>100</v>
      </c>
      <c r="F31" s="9">
        <v>30</v>
      </c>
    </row>
    <row r="32" spans="1:6">
      <c r="A32" t="s">
        <v>194</v>
      </c>
      <c r="B32" t="s">
        <v>195</v>
      </c>
      <c r="C32" t="s">
        <v>535</v>
      </c>
      <c r="D32" t="s">
        <v>545</v>
      </c>
      <c r="E32" s="9">
        <v>55</v>
      </c>
      <c r="F32" s="9">
        <v>31</v>
      </c>
    </row>
    <row r="33" spans="1:6">
      <c r="A33" t="s">
        <v>196</v>
      </c>
      <c r="B33" t="s">
        <v>186</v>
      </c>
      <c r="C33" t="s">
        <v>531</v>
      </c>
      <c r="D33" t="s">
        <v>505</v>
      </c>
      <c r="E33" s="9">
        <v>90</v>
      </c>
      <c r="F33" s="9">
        <v>32</v>
      </c>
    </row>
    <row r="34" spans="1:6">
      <c r="A34" t="s">
        <v>197</v>
      </c>
      <c r="B34" t="s">
        <v>198</v>
      </c>
      <c r="C34" t="s">
        <v>537</v>
      </c>
      <c r="D34" t="s">
        <v>547</v>
      </c>
      <c r="E34" s="9">
        <v>35</v>
      </c>
      <c r="F34" s="9">
        <v>33</v>
      </c>
    </row>
    <row r="35" spans="1:6">
      <c r="A35" t="s">
        <v>199</v>
      </c>
      <c r="B35" t="s">
        <v>200</v>
      </c>
      <c r="C35" t="s">
        <v>535</v>
      </c>
      <c r="D35" t="s">
        <v>543</v>
      </c>
      <c r="E35" s="9">
        <v>70</v>
      </c>
      <c r="F35" s="9">
        <v>34</v>
      </c>
    </row>
    <row r="36" spans="1:6">
      <c r="A36" t="s">
        <v>148</v>
      </c>
      <c r="B36" t="s">
        <v>201</v>
      </c>
      <c r="C36" t="s">
        <v>530</v>
      </c>
      <c r="D36" t="s">
        <v>539</v>
      </c>
      <c r="E36" s="9">
        <v>76</v>
      </c>
      <c r="F36" s="9">
        <v>35</v>
      </c>
    </row>
    <row r="37" spans="1:6">
      <c r="A37" t="s">
        <v>202</v>
      </c>
      <c r="B37" t="s">
        <v>173</v>
      </c>
      <c r="C37" t="s">
        <v>531</v>
      </c>
      <c r="D37" t="s">
        <v>539</v>
      </c>
      <c r="E37" s="9">
        <v>50</v>
      </c>
      <c r="F37" s="9">
        <v>36</v>
      </c>
    </row>
    <row r="38" spans="1:6">
      <c r="A38" t="s">
        <v>203</v>
      </c>
      <c r="B38" t="s">
        <v>204</v>
      </c>
      <c r="C38" t="s">
        <v>534</v>
      </c>
      <c r="D38" t="s">
        <v>542</v>
      </c>
      <c r="E38" s="9">
        <v>42</v>
      </c>
      <c r="F38" s="9">
        <v>37</v>
      </c>
    </row>
    <row r="39" spans="1:6">
      <c r="A39" t="s">
        <v>205</v>
      </c>
      <c r="B39" t="s">
        <v>206</v>
      </c>
      <c r="C39" t="s">
        <v>533</v>
      </c>
      <c r="D39" t="s">
        <v>548</v>
      </c>
      <c r="E39" s="9">
        <v>90</v>
      </c>
      <c r="F39" s="9">
        <v>38</v>
      </c>
    </row>
    <row r="40" spans="1:6">
      <c r="A40" t="s">
        <v>154</v>
      </c>
      <c r="B40" t="s">
        <v>207</v>
      </c>
      <c r="C40" t="s">
        <v>531</v>
      </c>
      <c r="D40" t="s">
        <v>539</v>
      </c>
      <c r="E40" s="9">
        <v>57</v>
      </c>
      <c r="F40" s="9">
        <v>39</v>
      </c>
    </row>
    <row r="41" spans="1:6">
      <c r="A41" t="s">
        <v>208</v>
      </c>
      <c r="B41" t="s">
        <v>209</v>
      </c>
      <c r="C41" t="s">
        <v>530</v>
      </c>
      <c r="D41" t="s">
        <v>538</v>
      </c>
      <c r="E41" s="9">
        <v>25</v>
      </c>
      <c r="F41" s="9">
        <v>40</v>
      </c>
    </row>
    <row r="42" spans="1:6">
      <c r="A42" t="s">
        <v>146</v>
      </c>
      <c r="B42" t="s">
        <v>552</v>
      </c>
      <c r="C42" t="s">
        <v>533</v>
      </c>
      <c r="D42" t="s">
        <v>548</v>
      </c>
      <c r="E42" s="9">
        <v>100</v>
      </c>
      <c r="F42" s="9">
        <v>41</v>
      </c>
    </row>
    <row r="43" spans="1:6">
      <c r="A43" t="s">
        <v>212</v>
      </c>
      <c r="B43" t="s">
        <v>213</v>
      </c>
      <c r="C43" t="s">
        <v>533</v>
      </c>
      <c r="D43" t="s">
        <v>189</v>
      </c>
      <c r="E43" s="9">
        <v>20</v>
      </c>
      <c r="F43" s="9">
        <v>42</v>
      </c>
    </row>
    <row r="44" spans="1:6">
      <c r="A44" t="s">
        <v>146</v>
      </c>
      <c r="B44" t="s">
        <v>551</v>
      </c>
      <c r="C44" t="s">
        <v>531</v>
      </c>
      <c r="D44" t="s">
        <v>539</v>
      </c>
      <c r="E44" s="9">
        <v>90</v>
      </c>
      <c r="F44" s="9">
        <v>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23335-3D3D-4253-8647-6C3A298E9203}">
  <sheetPr>
    <tabColor rgb="FF00B0F0"/>
  </sheetPr>
  <dimension ref="A1:F20"/>
  <sheetViews>
    <sheetView zoomScale="160" zoomScaleNormal="160" workbookViewId="0">
      <selection activeCell="F2" sqref="F2"/>
    </sheetView>
  </sheetViews>
  <sheetFormatPr defaultRowHeight="14.5"/>
  <sheetData>
    <row r="1" spans="1:6">
      <c r="A1">
        <v>1</v>
      </c>
      <c r="B1">
        <v>21</v>
      </c>
    </row>
    <row r="2" spans="1:6">
      <c r="A2">
        <v>2</v>
      </c>
      <c r="B2">
        <v>22</v>
      </c>
      <c r="E2" s="1" t="s">
        <v>2</v>
      </c>
      <c r="F2" s="2">
        <f>A1+A2+A3+A4+A5+A6+A7+A8+A9+A10+A11+A12+A13+A14+A15+A16+A17+A18+A19+A20</f>
        <v>210</v>
      </c>
    </row>
    <row r="3" spans="1:6">
      <c r="A3">
        <v>3</v>
      </c>
      <c r="B3">
        <v>23</v>
      </c>
      <c r="E3" s="1" t="s">
        <v>3</v>
      </c>
      <c r="F3" s="2">
        <f>B1+B2+B3+B4+B5+B6+B7+B8+B9+B10+B11+B12+B13+B14+B15+B16+B17+B18+B19+B20</f>
        <v>610</v>
      </c>
    </row>
    <row r="4" spans="1:6">
      <c r="A4">
        <v>4</v>
      </c>
      <c r="B4">
        <v>24</v>
      </c>
      <c r="E4" s="1" t="s">
        <v>4</v>
      </c>
      <c r="F4" s="2">
        <f>A1+A2+A3+A4+A5+A6+A7+A8+A9+A10+A11+A12+A13+A14+A15+A16+A17+A18+A19+A20+B1+B2+B3+B4+B5+B6+B7+B8+B9+B10+B11+B12+B13+B14+B15+B16+B17+B18+B19+B20</f>
        <v>820</v>
      </c>
    </row>
    <row r="5" spans="1:6">
      <c r="A5">
        <v>5</v>
      </c>
      <c r="B5">
        <v>25</v>
      </c>
    </row>
    <row r="6" spans="1:6">
      <c r="A6">
        <v>6</v>
      </c>
      <c r="B6">
        <v>26</v>
      </c>
    </row>
    <row r="7" spans="1:6">
      <c r="A7">
        <v>7</v>
      </c>
      <c r="B7">
        <v>27</v>
      </c>
    </row>
    <row r="8" spans="1:6">
      <c r="A8">
        <v>8</v>
      </c>
      <c r="B8">
        <v>28</v>
      </c>
    </row>
    <row r="9" spans="1:6">
      <c r="A9">
        <v>9</v>
      </c>
      <c r="B9">
        <v>29</v>
      </c>
    </row>
    <row r="10" spans="1:6">
      <c r="A10">
        <v>10</v>
      </c>
      <c r="B10">
        <v>30</v>
      </c>
    </row>
    <row r="11" spans="1:6">
      <c r="A11">
        <v>11</v>
      </c>
      <c r="B11">
        <v>31</v>
      </c>
    </row>
    <row r="12" spans="1:6">
      <c r="A12">
        <v>12</v>
      </c>
      <c r="B12">
        <v>32</v>
      </c>
    </row>
    <row r="13" spans="1:6">
      <c r="A13">
        <v>13</v>
      </c>
      <c r="B13">
        <v>33</v>
      </c>
    </row>
    <row r="14" spans="1:6">
      <c r="A14">
        <v>14</v>
      </c>
      <c r="B14">
        <v>34</v>
      </c>
    </row>
    <row r="15" spans="1:6">
      <c r="A15">
        <v>15</v>
      </c>
      <c r="B15">
        <v>35</v>
      </c>
    </row>
    <row r="16" spans="1:6">
      <c r="A16">
        <v>16</v>
      </c>
      <c r="B16">
        <v>36</v>
      </c>
    </row>
    <row r="17" spans="1:2">
      <c r="A17">
        <v>17</v>
      </c>
      <c r="B17">
        <v>37</v>
      </c>
    </row>
    <row r="18" spans="1:2">
      <c r="A18">
        <v>18</v>
      </c>
      <c r="B18">
        <v>38</v>
      </c>
    </row>
    <row r="19" spans="1:2">
      <c r="A19">
        <v>19</v>
      </c>
      <c r="B19">
        <v>39</v>
      </c>
    </row>
    <row r="20" spans="1:2">
      <c r="A20">
        <v>20</v>
      </c>
      <c r="B20">
        <v>40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B283-DD16-4EE7-910E-99E187B04FED}">
  <sheetPr>
    <tabColor rgb="FFFFCCCC"/>
  </sheetPr>
  <dimension ref="A1:F11"/>
  <sheetViews>
    <sheetView zoomScale="145" zoomScaleNormal="145" workbookViewId="0">
      <selection activeCell="F13" sqref="F13"/>
    </sheetView>
  </sheetViews>
  <sheetFormatPr defaultRowHeight="14.5"/>
  <cols>
    <col min="5" max="5" width="14.81640625" customWidth="1"/>
  </cols>
  <sheetData>
    <row r="1" spans="1:6" ht="15" thickBot="1">
      <c r="A1" s="101" t="s">
        <v>557</v>
      </c>
      <c r="B1" s="3" t="s">
        <v>561</v>
      </c>
      <c r="C1" s="3" t="s">
        <v>484</v>
      </c>
      <c r="D1" s="3" t="s">
        <v>562</v>
      </c>
      <c r="E1" s="7" t="s">
        <v>563</v>
      </c>
      <c r="F1" s="3" t="s">
        <v>561</v>
      </c>
    </row>
    <row r="2" spans="1:6">
      <c r="A2" s="107" t="s">
        <v>558</v>
      </c>
      <c r="B2" s="107" t="s">
        <v>564</v>
      </c>
      <c r="C2" s="107"/>
      <c r="D2" s="107"/>
      <c r="E2" s="107"/>
      <c r="F2" t="s">
        <v>565</v>
      </c>
    </row>
    <row r="3" spans="1:6">
      <c r="A3" s="107" t="s">
        <v>559</v>
      </c>
      <c r="B3" s="107"/>
      <c r="C3" s="107"/>
      <c r="D3" s="107"/>
      <c r="E3" s="107"/>
    </row>
    <row r="4" spans="1:6">
      <c r="A4" s="107"/>
      <c r="B4" s="107"/>
      <c r="C4" s="107"/>
      <c r="D4" s="107"/>
      <c r="E4" s="107"/>
    </row>
    <row r="5" spans="1:6" ht="15" thickBot="1">
      <c r="A5" s="101" t="s">
        <v>557</v>
      </c>
      <c r="B5" s="3" t="s">
        <v>561</v>
      </c>
      <c r="C5" s="3" t="s">
        <v>484</v>
      </c>
      <c r="D5" s="3" t="s">
        <v>562</v>
      </c>
      <c r="E5" s="7" t="s">
        <v>563</v>
      </c>
    </row>
    <row r="6" spans="1:6">
      <c r="A6" s="107" t="s">
        <v>558</v>
      </c>
      <c r="B6" s="107">
        <v>18</v>
      </c>
      <c r="C6" s="107">
        <v>20</v>
      </c>
      <c r="D6" s="107">
        <v>14</v>
      </c>
      <c r="E6" s="214">
        <v>105</v>
      </c>
    </row>
    <row r="7" spans="1:6">
      <c r="A7" s="107" t="s">
        <v>559</v>
      </c>
      <c r="B7" s="107">
        <v>12</v>
      </c>
      <c r="C7" s="107">
        <v>12</v>
      </c>
      <c r="D7" s="107">
        <v>10</v>
      </c>
      <c r="E7" s="214">
        <v>96</v>
      </c>
    </row>
    <row r="8" spans="1:6">
      <c r="A8" s="107" t="s">
        <v>560</v>
      </c>
      <c r="B8" s="107">
        <v>13</v>
      </c>
      <c r="C8" s="107">
        <v>14</v>
      </c>
      <c r="D8" s="107">
        <v>9</v>
      </c>
      <c r="E8" s="214">
        <v>105</v>
      </c>
    </row>
    <row r="9" spans="1:6">
      <c r="A9" s="107" t="s">
        <v>558</v>
      </c>
      <c r="B9" s="107">
        <v>14</v>
      </c>
      <c r="C9" s="107">
        <v>15</v>
      </c>
      <c r="D9" s="107">
        <v>10</v>
      </c>
      <c r="E9" s="214">
        <v>75</v>
      </c>
    </row>
    <row r="10" spans="1:6">
      <c r="A10" s="107" t="s">
        <v>559</v>
      </c>
      <c r="B10" s="107">
        <v>9</v>
      </c>
      <c r="C10" s="107">
        <v>8</v>
      </c>
      <c r="D10" s="107">
        <v>8</v>
      </c>
      <c r="E10" s="214">
        <v>76.8</v>
      </c>
    </row>
    <row r="11" spans="1:6">
      <c r="A11" s="107" t="s">
        <v>558</v>
      </c>
      <c r="B11" s="107">
        <v>8</v>
      </c>
      <c r="C11" s="107">
        <v>9</v>
      </c>
      <c r="D11" s="107">
        <v>6</v>
      </c>
      <c r="E11" s="214">
        <v>45</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8B59-7231-4D08-A414-FF30B572E880}">
  <sheetPr>
    <tabColor rgb="FFFF0000"/>
  </sheetPr>
  <dimension ref="A1"/>
  <sheetViews>
    <sheetView workbookViewId="0">
      <selection activeCell="K15" sqref="K15"/>
    </sheetView>
  </sheetViews>
  <sheetFormatPr defaultRowHeight="14.5"/>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33CD-4617-4D86-B839-43FABC5D0536}">
  <sheetPr>
    <tabColor rgb="FF00B050"/>
  </sheetPr>
  <dimension ref="A1:E11"/>
  <sheetViews>
    <sheetView zoomScale="145" zoomScaleNormal="145" workbookViewId="0">
      <selection activeCell="E10" sqref="E10"/>
    </sheetView>
  </sheetViews>
  <sheetFormatPr defaultColWidth="17.7265625" defaultRowHeight="15.75" customHeight="1"/>
  <cols>
    <col min="1" max="1" width="5.26953125" style="190" bestFit="1" customWidth="1"/>
    <col min="2" max="2" width="26.453125" style="189" customWidth="1"/>
    <col min="3" max="3" width="18.54296875" style="189" customWidth="1"/>
    <col min="4" max="4" width="15.26953125" style="189" customWidth="1"/>
    <col min="5" max="5" width="36.81640625" style="189" bestFit="1" customWidth="1"/>
    <col min="6" max="16384" width="17.7265625" style="189"/>
  </cols>
  <sheetData>
    <row r="1" spans="1:5" ht="15.75" customHeight="1">
      <c r="A1" s="188"/>
    </row>
    <row r="2" spans="1:5" ht="15.75" customHeight="1">
      <c r="A2" s="232">
        <v>1</v>
      </c>
      <c r="B2" s="1" t="s">
        <v>20</v>
      </c>
      <c r="C2" s="173"/>
      <c r="D2" s="170"/>
      <c r="E2"/>
    </row>
    <row r="3" spans="1:5" ht="15.75" customHeight="1">
      <c r="A3" s="232"/>
      <c r="B3" s="1" t="s">
        <v>43</v>
      </c>
      <c r="C3" s="175"/>
      <c r="D3" s="170"/>
      <c r="E3"/>
    </row>
    <row r="4" spans="1:5" ht="15.75" customHeight="1">
      <c r="A4" s="232"/>
      <c r="B4" s="1" t="s">
        <v>457</v>
      </c>
      <c r="C4" s="175"/>
      <c r="D4" s="170"/>
      <c r="E4"/>
    </row>
    <row r="5" spans="1:5" ht="15.75" customHeight="1">
      <c r="A5" s="232"/>
      <c r="B5" s="24" t="s">
        <v>458</v>
      </c>
      <c r="C5" s="176"/>
      <c r="D5" s="170"/>
      <c r="E5"/>
    </row>
    <row r="6" spans="1:5" ht="15.75" customHeight="1">
      <c r="A6" s="232"/>
      <c r="B6" s="24" t="s">
        <v>459</v>
      </c>
      <c r="C6" s="176"/>
      <c r="D6" s="170"/>
      <c r="E6"/>
    </row>
    <row r="7" spans="1:5" ht="15.75" customHeight="1">
      <c r="A7" s="232"/>
      <c r="B7" s="24" t="s">
        <v>460</v>
      </c>
      <c r="C7" s="192"/>
      <c r="D7" s="170"/>
      <c r="E7"/>
    </row>
    <row r="8" spans="1:5" ht="15.75" customHeight="1">
      <c r="A8" s="232"/>
      <c r="B8" s="24" t="s">
        <v>461</v>
      </c>
      <c r="C8" s="177" t="e">
        <f>C2/C4</f>
        <v>#DIV/0!</v>
      </c>
      <c r="D8" s="170"/>
      <c r="E8"/>
    </row>
    <row r="9" spans="1:5" ht="15.75" customHeight="1" thickBot="1">
      <c r="A9" s="232"/>
      <c r="B9" s="24" t="s">
        <v>462</v>
      </c>
      <c r="C9" s="178">
        <f>C3*C4</f>
        <v>0</v>
      </c>
      <c r="D9" s="170"/>
      <c r="E9"/>
    </row>
    <row r="10" spans="1:5" ht="15.75" customHeight="1" thickBot="1">
      <c r="A10" s="232"/>
      <c r="B10" s="24" t="s">
        <v>463</v>
      </c>
      <c r="C10" s="179"/>
      <c r="D10" s="180" t="s">
        <v>464</v>
      </c>
      <c r="E10" s="181"/>
    </row>
    <row r="11" spans="1:5" ht="15.75" customHeight="1">
      <c r="A11" s="216"/>
    </row>
  </sheetData>
  <mergeCells count="1">
    <mergeCell ref="A2:A10"/>
  </mergeCell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7CC08-4A34-4C50-9537-00D9AD995982}">
  <sheetPr>
    <tabColor rgb="FF00B050"/>
  </sheetPr>
  <dimension ref="A1:E10"/>
  <sheetViews>
    <sheetView zoomScale="145" zoomScaleNormal="145" workbookViewId="0">
      <selection activeCell="C7" sqref="C7"/>
    </sheetView>
  </sheetViews>
  <sheetFormatPr defaultColWidth="17.7265625" defaultRowHeight="15.75" customHeight="1"/>
  <cols>
    <col min="1" max="1" width="5.26953125" style="189" bestFit="1" customWidth="1"/>
    <col min="2" max="2" width="26.453125" style="189" customWidth="1"/>
    <col min="3" max="3" width="18.54296875" style="189" customWidth="1"/>
    <col min="4" max="4" width="15.26953125" style="189" customWidth="1"/>
    <col min="5" max="16384" width="17.7265625" style="189"/>
  </cols>
  <sheetData>
    <row r="1" spans="1:5" ht="15.75" customHeight="1">
      <c r="A1" s="168"/>
      <c r="B1" s="169"/>
      <c r="C1"/>
      <c r="D1" s="170"/>
      <c r="E1" s="171"/>
    </row>
    <row r="2" spans="1:5" ht="15.75" customHeight="1">
      <c r="A2" s="232">
        <v>1</v>
      </c>
      <c r="B2" s="1" t="s">
        <v>20</v>
      </c>
      <c r="C2" s="173"/>
      <c r="D2" s="170"/>
      <c r="E2"/>
    </row>
    <row r="3" spans="1:5" ht="15.75" customHeight="1">
      <c r="A3" s="232"/>
      <c r="B3" s="1" t="s">
        <v>43</v>
      </c>
      <c r="C3" s="175"/>
      <c r="D3" s="170"/>
      <c r="E3"/>
    </row>
    <row r="4" spans="1:5" ht="15.75" customHeight="1">
      <c r="A4" s="232"/>
      <c r="B4" s="1" t="s">
        <v>457</v>
      </c>
      <c r="C4" s="175"/>
      <c r="D4" s="170"/>
      <c r="E4"/>
    </row>
    <row r="5" spans="1:5" ht="15.75" customHeight="1">
      <c r="A5" s="232"/>
      <c r="B5" s="24" t="s">
        <v>458</v>
      </c>
      <c r="C5" s="176"/>
      <c r="D5" s="170"/>
      <c r="E5"/>
    </row>
    <row r="6" spans="1:5" ht="15.75" customHeight="1">
      <c r="A6" s="232"/>
      <c r="B6" s="24" t="s">
        <v>459</v>
      </c>
      <c r="C6" s="192"/>
      <c r="D6" s="170"/>
      <c r="E6"/>
    </row>
    <row r="7" spans="1:5" ht="15.75" customHeight="1">
      <c r="A7" s="232"/>
      <c r="B7" s="24" t="s">
        <v>460</v>
      </c>
      <c r="C7" s="176"/>
      <c r="D7" s="170"/>
      <c r="E7"/>
    </row>
    <row r="8" spans="1:5" ht="15.75" customHeight="1">
      <c r="A8" s="232"/>
      <c r="B8" s="24" t="s">
        <v>461</v>
      </c>
      <c r="C8" s="177" t="e">
        <f>C2/C4</f>
        <v>#DIV/0!</v>
      </c>
      <c r="D8" s="170"/>
      <c r="E8"/>
    </row>
    <row r="9" spans="1:5" ht="15.75" customHeight="1" thickBot="1">
      <c r="A9" s="232"/>
      <c r="B9" s="24" t="s">
        <v>462</v>
      </c>
      <c r="C9" s="178">
        <f>C3*C4</f>
        <v>0</v>
      </c>
      <c r="D9" s="170"/>
      <c r="E9"/>
    </row>
    <row r="10" spans="1:5" ht="15.75" customHeight="1" thickBot="1">
      <c r="A10" s="232"/>
      <c r="B10" s="24" t="s">
        <v>463</v>
      </c>
      <c r="C10" s="179"/>
      <c r="D10" s="180" t="s">
        <v>464</v>
      </c>
      <c r="E10" s="181"/>
    </row>
  </sheetData>
  <mergeCells count="1">
    <mergeCell ref="A2:A10"/>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9C29-BFF6-4F90-B019-ADF88EB0FDDD}">
  <sheetPr>
    <tabColor rgb="FF00B050"/>
  </sheetPr>
  <dimension ref="A1:E10"/>
  <sheetViews>
    <sheetView zoomScale="145" zoomScaleNormal="145" workbookViewId="0">
      <selection activeCell="E10" sqref="E10"/>
    </sheetView>
  </sheetViews>
  <sheetFormatPr defaultColWidth="17.7265625" defaultRowHeight="15.75" customHeight="1"/>
  <cols>
    <col min="1" max="1" width="5.26953125" style="189" bestFit="1" customWidth="1"/>
    <col min="2" max="2" width="26.453125" style="189" customWidth="1"/>
    <col min="3" max="3" width="18.54296875" style="189" customWidth="1"/>
    <col min="4" max="4" width="15.26953125" style="189" customWidth="1"/>
    <col min="5" max="16384" width="17.7265625" style="189"/>
  </cols>
  <sheetData>
    <row r="1" spans="1:5" ht="15.75" customHeight="1">
      <c r="A1" s="168"/>
      <c r="B1" s="169"/>
      <c r="C1"/>
      <c r="D1" s="170"/>
      <c r="E1" s="171"/>
    </row>
    <row r="2" spans="1:5" ht="15.75" customHeight="1">
      <c r="A2" s="232">
        <v>1</v>
      </c>
      <c r="B2" s="1" t="s">
        <v>20</v>
      </c>
      <c r="C2" s="173"/>
      <c r="D2" s="170"/>
      <c r="E2"/>
    </row>
    <row r="3" spans="1:5" ht="15.75" customHeight="1">
      <c r="A3" s="232"/>
      <c r="B3" s="1" t="s">
        <v>43</v>
      </c>
      <c r="C3" s="175"/>
      <c r="D3" s="170"/>
      <c r="E3"/>
    </row>
    <row r="4" spans="1:5" ht="15.75" customHeight="1">
      <c r="A4" s="232"/>
      <c r="B4" s="1" t="s">
        <v>457</v>
      </c>
      <c r="C4" s="175"/>
      <c r="D4" s="170"/>
      <c r="E4"/>
    </row>
    <row r="5" spans="1:5" ht="15.75" customHeight="1">
      <c r="A5" s="232"/>
      <c r="B5" s="24" t="s">
        <v>458</v>
      </c>
      <c r="C5" s="176"/>
      <c r="D5" s="170"/>
      <c r="E5"/>
    </row>
    <row r="6" spans="1:5" ht="15.75" customHeight="1">
      <c r="A6" s="232"/>
      <c r="B6" s="24" t="s">
        <v>459</v>
      </c>
      <c r="C6" s="192"/>
      <c r="D6" s="170"/>
      <c r="E6"/>
    </row>
    <row r="7" spans="1:5" ht="15.75" customHeight="1">
      <c r="A7" s="232"/>
      <c r="B7" s="24" t="s">
        <v>460</v>
      </c>
      <c r="C7" s="176"/>
      <c r="D7" s="170"/>
      <c r="E7"/>
    </row>
    <row r="8" spans="1:5" ht="15.75" customHeight="1">
      <c r="A8" s="232"/>
      <c r="B8" s="24" t="s">
        <v>461</v>
      </c>
      <c r="C8" s="177" t="e">
        <f>C2/C4</f>
        <v>#DIV/0!</v>
      </c>
      <c r="D8" s="170"/>
      <c r="E8"/>
    </row>
    <row r="9" spans="1:5" ht="15.75" customHeight="1" thickBot="1">
      <c r="A9" s="232"/>
      <c r="B9" s="24" t="s">
        <v>462</v>
      </c>
      <c r="C9" s="178">
        <f>C3*C4</f>
        <v>0</v>
      </c>
      <c r="D9" s="170"/>
      <c r="E9"/>
    </row>
    <row r="10" spans="1:5" ht="15.75" customHeight="1" thickBot="1">
      <c r="A10" s="232"/>
      <c r="B10" s="24" t="s">
        <v>463</v>
      </c>
      <c r="C10" s="179"/>
      <c r="D10" s="180" t="s">
        <v>464</v>
      </c>
      <c r="E10" s="181"/>
    </row>
  </sheetData>
  <mergeCells count="1">
    <mergeCell ref="A2:A1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6456-CE13-4A01-9749-1044E6C32016}">
  <sheetPr>
    <tabColor rgb="FF00B050"/>
  </sheetPr>
  <dimension ref="A1:E10"/>
  <sheetViews>
    <sheetView zoomScale="145" zoomScaleNormal="145" workbookViewId="0">
      <selection activeCell="E10" sqref="E10"/>
    </sheetView>
  </sheetViews>
  <sheetFormatPr defaultRowHeight="15.75" customHeight="1"/>
  <cols>
    <col min="1" max="1" width="5.26953125" bestFit="1" customWidth="1"/>
    <col min="2" max="2" width="26.453125" customWidth="1"/>
    <col min="3" max="3" width="18.54296875" customWidth="1"/>
    <col min="4" max="4" width="15.26953125" customWidth="1"/>
    <col min="5" max="5" width="17.7265625"/>
  </cols>
  <sheetData>
    <row r="1" spans="1:5" ht="15.75" customHeight="1">
      <c r="A1" s="168"/>
      <c r="B1" s="169"/>
      <c r="D1" s="170"/>
      <c r="E1" s="171"/>
    </row>
    <row r="2" spans="1:5" ht="15.75" customHeight="1">
      <c r="A2" s="232">
        <v>1</v>
      </c>
      <c r="B2" s="1" t="s">
        <v>20</v>
      </c>
      <c r="C2" s="173"/>
      <c r="D2" s="170"/>
    </row>
    <row r="3" spans="1:5" ht="15.75" customHeight="1">
      <c r="A3" s="232"/>
      <c r="B3" s="1" t="s">
        <v>43</v>
      </c>
      <c r="C3" s="175"/>
      <c r="D3" s="170"/>
    </row>
    <row r="4" spans="1:5" ht="15.75" customHeight="1">
      <c r="A4" s="232"/>
      <c r="B4" s="1" t="s">
        <v>457</v>
      </c>
      <c r="C4" s="175"/>
      <c r="D4" s="170"/>
    </row>
    <row r="5" spans="1:5" ht="15.75" customHeight="1">
      <c r="A5" s="232"/>
      <c r="B5" s="24" t="s">
        <v>458</v>
      </c>
      <c r="C5" s="192"/>
      <c r="D5" s="170"/>
    </row>
    <row r="6" spans="1:5" ht="15.75" customHeight="1">
      <c r="A6" s="232"/>
      <c r="B6" s="24" t="s">
        <v>459</v>
      </c>
      <c r="C6" s="176"/>
      <c r="D6" s="170"/>
    </row>
    <row r="7" spans="1:5" ht="15.75" customHeight="1">
      <c r="A7" s="232"/>
      <c r="B7" s="24" t="s">
        <v>460</v>
      </c>
      <c r="C7" s="176"/>
      <c r="D7" s="170"/>
    </row>
    <row r="8" spans="1:5" ht="15.75" customHeight="1">
      <c r="A8" s="232"/>
      <c r="B8" s="24" t="s">
        <v>461</v>
      </c>
      <c r="C8" s="177" t="e">
        <f>C2/C4</f>
        <v>#DIV/0!</v>
      </c>
      <c r="D8" s="170"/>
    </row>
    <row r="9" spans="1:5" ht="15.75" customHeight="1" thickBot="1">
      <c r="A9" s="232"/>
      <c r="B9" s="24" t="s">
        <v>462</v>
      </c>
      <c r="C9" s="178">
        <f>C3*C4</f>
        <v>0</v>
      </c>
      <c r="D9" s="170"/>
    </row>
    <row r="10" spans="1:5" ht="15.75" customHeight="1" thickBot="1">
      <c r="A10" s="232"/>
      <c r="B10" s="24" t="s">
        <v>463</v>
      </c>
      <c r="C10" s="179"/>
      <c r="D10" s="180" t="s">
        <v>464</v>
      </c>
      <c r="E10" s="181"/>
    </row>
  </sheetData>
  <mergeCells count="1">
    <mergeCell ref="A2:A10"/>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1789-2AFF-4A29-95DA-1D9619C161B4}">
  <sheetPr>
    <tabColor rgb="FF00B050"/>
  </sheetPr>
  <dimension ref="A1:E10"/>
  <sheetViews>
    <sheetView zoomScale="145" zoomScaleNormal="145" workbookViewId="0">
      <selection activeCell="E10" sqref="E10"/>
    </sheetView>
  </sheetViews>
  <sheetFormatPr defaultColWidth="17.7265625" defaultRowHeight="15.75" customHeight="1"/>
  <cols>
    <col min="1" max="1" width="5.26953125" bestFit="1" customWidth="1"/>
    <col min="2" max="2" width="26.453125" customWidth="1"/>
    <col min="3" max="3" width="18.54296875" customWidth="1"/>
    <col min="4" max="4" width="15.26953125" customWidth="1"/>
  </cols>
  <sheetData>
    <row r="1" spans="1:5" ht="15.75" customHeight="1">
      <c r="A1" s="168"/>
      <c r="B1" s="169"/>
      <c r="D1" s="170"/>
      <c r="E1" s="171"/>
    </row>
    <row r="2" spans="1:5" ht="15.75" customHeight="1">
      <c r="A2" s="232">
        <v>1</v>
      </c>
      <c r="B2" s="1" t="s">
        <v>20</v>
      </c>
      <c r="C2" s="173"/>
      <c r="D2" s="170"/>
    </row>
    <row r="3" spans="1:5" ht="15.75" customHeight="1">
      <c r="A3" s="232"/>
      <c r="B3" s="1" t="s">
        <v>43</v>
      </c>
      <c r="C3" s="175"/>
      <c r="D3" s="170"/>
    </row>
    <row r="4" spans="1:5" ht="15.75" customHeight="1">
      <c r="A4" s="232"/>
      <c r="B4" s="1" t="s">
        <v>457</v>
      </c>
      <c r="C4" s="175"/>
      <c r="D4" s="170"/>
    </row>
    <row r="5" spans="1:5" ht="15.75" customHeight="1">
      <c r="A5" s="232"/>
      <c r="B5" s="24" t="s">
        <v>458</v>
      </c>
      <c r="C5" s="192"/>
      <c r="D5" s="170"/>
    </row>
    <row r="6" spans="1:5" ht="15.75" customHeight="1">
      <c r="A6" s="232"/>
      <c r="B6" s="24" t="s">
        <v>459</v>
      </c>
      <c r="C6" s="176"/>
      <c r="D6" s="170"/>
    </row>
    <row r="7" spans="1:5" ht="15.75" customHeight="1">
      <c r="A7" s="232"/>
      <c r="B7" s="24" t="s">
        <v>460</v>
      </c>
      <c r="C7" s="176"/>
      <c r="D7" s="170"/>
    </row>
    <row r="8" spans="1:5" ht="15.75" customHeight="1">
      <c r="A8" s="232"/>
      <c r="B8" s="24" t="s">
        <v>461</v>
      </c>
      <c r="C8" s="177" t="e">
        <f>C2/C4</f>
        <v>#DIV/0!</v>
      </c>
      <c r="D8" s="170"/>
    </row>
    <row r="9" spans="1:5" ht="15.75" customHeight="1" thickBot="1">
      <c r="A9" s="232"/>
      <c r="B9" s="24" t="s">
        <v>462</v>
      </c>
      <c r="C9" s="178">
        <f>C3*C4</f>
        <v>0</v>
      </c>
      <c r="D9" s="170"/>
    </row>
    <row r="10" spans="1:5" ht="15.75" customHeight="1" thickBot="1">
      <c r="A10" s="232"/>
      <c r="B10" s="24" t="s">
        <v>463</v>
      </c>
      <c r="C10" s="179"/>
      <c r="D10" s="180" t="s">
        <v>464</v>
      </c>
      <c r="E10" s="193"/>
    </row>
  </sheetData>
  <mergeCells count="1">
    <mergeCell ref="A2:A10"/>
  </mergeCells>
  <pageMargins left="0.7" right="0.7" top="0.75" bottom="0.75" header="0.3" footer="0.3"/>
  <pageSetup orientation="portrait" horizontalDpi="0" verticalDpi="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F876-331A-454C-96F5-E558A5D3EE43}">
  <sheetPr>
    <tabColor rgb="FF00B050"/>
  </sheetPr>
  <dimension ref="A1:G10"/>
  <sheetViews>
    <sheetView zoomScale="145" zoomScaleNormal="145" workbookViewId="0">
      <selection activeCell="E10" sqref="E10"/>
    </sheetView>
  </sheetViews>
  <sheetFormatPr defaultColWidth="17.7265625" defaultRowHeight="15.75" customHeight="1"/>
  <cols>
    <col min="1" max="1" width="5.26953125" style="189" bestFit="1" customWidth="1"/>
    <col min="2" max="2" width="26.453125" style="189" customWidth="1"/>
    <col min="3" max="3" width="18.54296875" style="189" customWidth="1"/>
    <col min="4" max="4" width="15.26953125" style="189" customWidth="1"/>
    <col min="5" max="16384" width="17.7265625" style="189"/>
  </cols>
  <sheetData>
    <row r="1" spans="1:7" ht="15.75" customHeight="1">
      <c r="A1" s="168"/>
      <c r="B1" s="169"/>
      <c r="C1"/>
      <c r="D1" s="170"/>
      <c r="E1" s="171"/>
    </row>
    <row r="2" spans="1:7" ht="15.75" customHeight="1">
      <c r="A2" s="232">
        <v>1</v>
      </c>
      <c r="B2" s="1" t="s">
        <v>20</v>
      </c>
      <c r="C2" s="173"/>
      <c r="D2" s="170"/>
      <c r="E2"/>
    </row>
    <row r="3" spans="1:7" ht="15.75" customHeight="1">
      <c r="A3" s="232"/>
      <c r="B3" s="1" t="s">
        <v>43</v>
      </c>
      <c r="C3" s="175"/>
      <c r="D3" s="170"/>
      <c r="E3"/>
    </row>
    <row r="4" spans="1:7" ht="15.75" customHeight="1">
      <c r="A4" s="232"/>
      <c r="B4" s="1" t="s">
        <v>457</v>
      </c>
      <c r="C4" s="175"/>
      <c r="D4" s="170"/>
      <c r="E4"/>
    </row>
    <row r="5" spans="1:7" ht="15.75" customHeight="1">
      <c r="A5" s="232"/>
      <c r="B5" s="24" t="s">
        <v>458</v>
      </c>
      <c r="C5" s="192"/>
      <c r="D5" s="170"/>
      <c r="E5"/>
    </row>
    <row r="6" spans="1:7" ht="15.75" customHeight="1">
      <c r="A6" s="232"/>
      <c r="B6" s="24" t="s">
        <v>459</v>
      </c>
      <c r="C6" s="176"/>
      <c r="D6" s="170"/>
      <c r="E6"/>
    </row>
    <row r="7" spans="1:7" ht="15.75" customHeight="1">
      <c r="A7" s="232"/>
      <c r="B7" s="24" t="s">
        <v>460</v>
      </c>
      <c r="C7" s="176">
        <v>0</v>
      </c>
      <c r="D7" s="170"/>
      <c r="E7"/>
    </row>
    <row r="8" spans="1:7" ht="15.75" customHeight="1">
      <c r="A8" s="232"/>
      <c r="B8" s="24" t="s">
        <v>461</v>
      </c>
      <c r="C8" s="177" t="e">
        <f>C2/C4</f>
        <v>#DIV/0!</v>
      </c>
      <c r="D8" s="170"/>
      <c r="E8"/>
    </row>
    <row r="9" spans="1:7" ht="15.75" customHeight="1" thickBot="1">
      <c r="A9" s="232"/>
      <c r="B9" s="24" t="s">
        <v>462</v>
      </c>
      <c r="C9" s="178">
        <f>C3*C4</f>
        <v>0</v>
      </c>
      <c r="D9" s="170"/>
      <c r="E9"/>
    </row>
    <row r="10" spans="1:7" ht="15.75" customHeight="1" thickBot="1">
      <c r="A10" s="232"/>
      <c r="B10" s="24" t="s">
        <v>463</v>
      </c>
      <c r="C10" s="179"/>
      <c r="D10" s="180" t="s">
        <v>464</v>
      </c>
      <c r="E10" s="193"/>
      <c r="G10" s="191"/>
    </row>
  </sheetData>
  <mergeCells count="1">
    <mergeCell ref="A2:A10"/>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F062-58B2-4F54-9885-08E526D9CFFA}">
  <sheetPr>
    <tabColor rgb="FF00B050"/>
  </sheetPr>
  <dimension ref="A1:F100"/>
  <sheetViews>
    <sheetView zoomScale="145" zoomScaleNormal="145" workbookViewId="0">
      <selection activeCell="A2" sqref="A2:A10"/>
    </sheetView>
  </sheetViews>
  <sheetFormatPr defaultRowHeight="17.25" customHeight="1"/>
  <cols>
    <col min="1" max="1" width="5.26953125" style="168" bestFit="1" customWidth="1"/>
    <col min="2" max="2" width="26.453125" style="1" customWidth="1"/>
    <col min="3" max="3" width="18.54296875" customWidth="1"/>
    <col min="4" max="4" width="15.26953125" style="170" customWidth="1"/>
    <col min="5" max="5" width="17.7265625" customWidth="1"/>
    <col min="6" max="6" width="39.26953125" style="174" customWidth="1"/>
  </cols>
  <sheetData>
    <row r="1" spans="1:6" ht="31">
      <c r="B1" s="169"/>
      <c r="E1" s="171"/>
      <c r="F1" s="172"/>
    </row>
    <row r="2" spans="1:6" ht="17.25" customHeight="1">
      <c r="A2" s="232">
        <v>1</v>
      </c>
      <c r="B2" s="1" t="s">
        <v>20</v>
      </c>
      <c r="C2" s="173"/>
    </row>
    <row r="3" spans="1:6" ht="17.25" customHeight="1">
      <c r="A3" s="232"/>
      <c r="B3" s="1" t="s">
        <v>43</v>
      </c>
      <c r="C3" s="175"/>
    </row>
    <row r="4" spans="1:6" ht="17.25" customHeight="1">
      <c r="A4" s="232"/>
      <c r="B4" s="1" t="s">
        <v>457</v>
      </c>
      <c r="C4" s="175"/>
    </row>
    <row r="5" spans="1:6" ht="17.25" customHeight="1">
      <c r="A5" s="232"/>
      <c r="B5" s="24" t="s">
        <v>458</v>
      </c>
      <c r="C5" s="176"/>
    </row>
    <row r="6" spans="1:6" ht="17.25" customHeight="1">
      <c r="A6" s="232"/>
      <c r="B6" s="24" t="s">
        <v>459</v>
      </c>
      <c r="C6" s="176"/>
    </row>
    <row r="7" spans="1:6" ht="17.25" customHeight="1">
      <c r="A7" s="232"/>
      <c r="B7" s="24" t="s">
        <v>460</v>
      </c>
      <c r="C7" s="176"/>
    </row>
    <row r="8" spans="1:6" ht="17.25" customHeight="1">
      <c r="A8" s="232"/>
      <c r="B8" s="24" t="s">
        <v>461</v>
      </c>
      <c r="C8" s="177" t="e">
        <f>C2/C4</f>
        <v>#DIV/0!</v>
      </c>
    </row>
    <row r="9" spans="1:6" ht="17.25" customHeight="1" thickBot="1">
      <c r="A9" s="232"/>
      <c r="B9" s="24" t="s">
        <v>462</v>
      </c>
      <c r="C9" s="178">
        <f>C3*C4</f>
        <v>0</v>
      </c>
    </row>
    <row r="10" spans="1:6" ht="17.25" customHeight="1" thickBot="1">
      <c r="A10" s="232"/>
      <c r="B10" s="24" t="s">
        <v>463</v>
      </c>
      <c r="C10" s="179">
        <v>0</v>
      </c>
      <c r="D10" s="180" t="s">
        <v>464</v>
      </c>
      <c r="E10" s="181"/>
    </row>
    <row r="11" spans="1:6" s="184" customFormat="1" ht="17.25" customHeight="1">
      <c r="A11" s="182"/>
      <c r="B11" s="183"/>
      <c r="D11" s="185"/>
      <c r="F11" s="186"/>
    </row>
    <row r="12" spans="1:6" ht="17.25" customHeight="1">
      <c r="A12" s="232">
        <v>2</v>
      </c>
      <c r="B12" s="1" t="s">
        <v>20</v>
      </c>
      <c r="C12" s="173"/>
    </row>
    <row r="13" spans="1:6" ht="17.25" customHeight="1">
      <c r="A13" s="232"/>
      <c r="B13" s="1" t="s">
        <v>43</v>
      </c>
      <c r="C13" s="175"/>
    </row>
    <row r="14" spans="1:6" ht="17.25" customHeight="1">
      <c r="A14" s="232"/>
      <c r="B14" s="1" t="s">
        <v>457</v>
      </c>
      <c r="C14" s="175"/>
    </row>
    <row r="15" spans="1:6" ht="17.25" customHeight="1">
      <c r="A15" s="232"/>
      <c r="B15" s="24" t="s">
        <v>458</v>
      </c>
      <c r="C15" s="176"/>
    </row>
    <row r="16" spans="1:6" ht="17.25" customHeight="1">
      <c r="A16" s="232"/>
      <c r="B16" s="24" t="s">
        <v>459</v>
      </c>
      <c r="C16" s="176"/>
    </row>
    <row r="17" spans="1:6" ht="17.25" customHeight="1">
      <c r="A17" s="232"/>
      <c r="B17" s="24" t="s">
        <v>460</v>
      </c>
      <c r="C17" s="176"/>
    </row>
    <row r="18" spans="1:6" ht="17.25" customHeight="1">
      <c r="A18" s="232"/>
      <c r="B18" s="24" t="s">
        <v>461</v>
      </c>
      <c r="C18" s="177" t="e">
        <f>C12/C14</f>
        <v>#DIV/0!</v>
      </c>
    </row>
    <row r="19" spans="1:6" ht="17.25" customHeight="1" thickBot="1">
      <c r="A19" s="232"/>
      <c r="B19" s="24" t="s">
        <v>462</v>
      </c>
      <c r="C19" s="178">
        <f>C13*C14</f>
        <v>0</v>
      </c>
    </row>
    <row r="20" spans="1:6" ht="17.25" customHeight="1" thickBot="1">
      <c r="A20" s="232"/>
      <c r="B20" s="24" t="s">
        <v>463</v>
      </c>
      <c r="C20" s="179">
        <v>0</v>
      </c>
      <c r="D20" s="180" t="s">
        <v>464</v>
      </c>
      <c r="E20" s="181"/>
    </row>
    <row r="21" spans="1:6" s="184" customFormat="1" ht="17.25" customHeight="1">
      <c r="A21" s="182"/>
      <c r="B21" s="187"/>
      <c r="D21" s="185"/>
      <c r="F21" s="186"/>
    </row>
    <row r="22" spans="1:6" ht="17.25" customHeight="1">
      <c r="A22" s="232">
        <v>3</v>
      </c>
      <c r="B22" s="1" t="s">
        <v>20</v>
      </c>
      <c r="C22" s="173"/>
    </row>
    <row r="23" spans="1:6" ht="17.25" customHeight="1">
      <c r="A23" s="232"/>
      <c r="B23" s="1" t="s">
        <v>43</v>
      </c>
      <c r="C23" s="175"/>
    </row>
    <row r="24" spans="1:6" ht="17.25" customHeight="1">
      <c r="A24" s="232"/>
      <c r="B24" s="1" t="s">
        <v>457</v>
      </c>
      <c r="C24" s="175"/>
    </row>
    <row r="25" spans="1:6" ht="17.25" customHeight="1">
      <c r="A25" s="232"/>
      <c r="B25" s="24" t="s">
        <v>458</v>
      </c>
      <c r="C25" s="176"/>
    </row>
    <row r="26" spans="1:6" ht="17.25" customHeight="1">
      <c r="A26" s="232"/>
      <c r="B26" s="24" t="s">
        <v>459</v>
      </c>
      <c r="C26" s="176"/>
    </row>
    <row r="27" spans="1:6" ht="17.25" customHeight="1">
      <c r="A27" s="232"/>
      <c r="B27" s="24" t="s">
        <v>460</v>
      </c>
      <c r="C27" s="176"/>
    </row>
    <row r="28" spans="1:6" ht="17.25" customHeight="1">
      <c r="A28" s="232"/>
      <c r="B28" s="24" t="s">
        <v>461</v>
      </c>
      <c r="C28" s="177" t="e">
        <f>C22/C24</f>
        <v>#DIV/0!</v>
      </c>
    </row>
    <row r="29" spans="1:6" ht="17.25" customHeight="1" thickBot="1">
      <c r="A29" s="232"/>
      <c r="B29" s="24" t="s">
        <v>462</v>
      </c>
      <c r="C29" s="178">
        <f>C23*C24</f>
        <v>0</v>
      </c>
    </row>
    <row r="30" spans="1:6" ht="17.25" customHeight="1" thickBot="1">
      <c r="A30" s="232"/>
      <c r="B30" s="24" t="s">
        <v>463</v>
      </c>
      <c r="C30" s="179">
        <v>0</v>
      </c>
      <c r="D30" s="180" t="s">
        <v>464</v>
      </c>
      <c r="E30" s="181"/>
    </row>
    <row r="31" spans="1:6" s="184" customFormat="1" ht="17.25" customHeight="1">
      <c r="A31" s="182"/>
      <c r="B31" s="187"/>
      <c r="D31" s="185"/>
      <c r="F31" s="186"/>
    </row>
    <row r="32" spans="1:6" ht="17.25" customHeight="1">
      <c r="A32" s="232">
        <v>4</v>
      </c>
      <c r="B32" s="1" t="s">
        <v>20</v>
      </c>
      <c r="C32" s="173"/>
    </row>
    <row r="33" spans="1:6" ht="17.25" customHeight="1">
      <c r="A33" s="232"/>
      <c r="B33" s="1" t="s">
        <v>43</v>
      </c>
      <c r="C33" s="175"/>
    </row>
    <row r="34" spans="1:6" ht="17.25" customHeight="1">
      <c r="A34" s="232"/>
      <c r="B34" s="1" t="s">
        <v>457</v>
      </c>
      <c r="C34" s="175"/>
    </row>
    <row r="35" spans="1:6" ht="17.25" customHeight="1">
      <c r="A35" s="232"/>
      <c r="B35" s="24" t="s">
        <v>458</v>
      </c>
      <c r="C35" s="176"/>
    </row>
    <row r="36" spans="1:6" ht="17.25" customHeight="1">
      <c r="A36" s="232"/>
      <c r="B36" s="24" t="s">
        <v>459</v>
      </c>
      <c r="C36" s="176"/>
    </row>
    <row r="37" spans="1:6" ht="17.25" customHeight="1">
      <c r="A37" s="232"/>
      <c r="B37" s="24" t="s">
        <v>460</v>
      </c>
      <c r="C37" s="176"/>
    </row>
    <row r="38" spans="1:6" ht="17.25" customHeight="1">
      <c r="A38" s="232"/>
      <c r="B38" s="24" t="s">
        <v>461</v>
      </c>
      <c r="C38" s="177" t="e">
        <f>C32/C34</f>
        <v>#DIV/0!</v>
      </c>
    </row>
    <row r="39" spans="1:6" ht="17.25" customHeight="1" thickBot="1">
      <c r="A39" s="232"/>
      <c r="B39" s="24" t="s">
        <v>462</v>
      </c>
      <c r="C39" s="178">
        <f>C33*C34</f>
        <v>0</v>
      </c>
    </row>
    <row r="40" spans="1:6" ht="17.25" customHeight="1" thickBot="1">
      <c r="A40" s="232"/>
      <c r="B40" s="24" t="s">
        <v>463</v>
      </c>
      <c r="C40" s="179">
        <v>0</v>
      </c>
      <c r="D40" s="180" t="s">
        <v>464</v>
      </c>
      <c r="E40" s="181"/>
    </row>
    <row r="41" spans="1:6" s="184" customFormat="1" ht="17.25" customHeight="1">
      <c r="A41" s="182"/>
      <c r="B41" s="187"/>
      <c r="D41" s="185"/>
      <c r="F41" s="186"/>
    </row>
    <row r="42" spans="1:6" ht="17.25" customHeight="1">
      <c r="A42" s="232">
        <v>5</v>
      </c>
      <c r="B42" s="1" t="s">
        <v>20</v>
      </c>
      <c r="C42" s="173"/>
    </row>
    <row r="43" spans="1:6" ht="17.25" customHeight="1">
      <c r="A43" s="232"/>
      <c r="B43" s="1" t="s">
        <v>43</v>
      </c>
      <c r="C43" s="175"/>
    </row>
    <row r="44" spans="1:6" ht="17.25" customHeight="1">
      <c r="A44" s="232"/>
      <c r="B44" s="1" t="s">
        <v>457</v>
      </c>
      <c r="C44" s="175"/>
    </row>
    <row r="45" spans="1:6" ht="17.25" customHeight="1">
      <c r="A45" s="232"/>
      <c r="B45" s="24" t="s">
        <v>458</v>
      </c>
      <c r="C45" s="176"/>
    </row>
    <row r="46" spans="1:6" ht="17.25" customHeight="1">
      <c r="A46" s="232"/>
      <c r="B46" s="24" t="s">
        <v>459</v>
      </c>
      <c r="C46" s="176"/>
    </row>
    <row r="47" spans="1:6" ht="17.25" customHeight="1">
      <c r="A47" s="232"/>
      <c r="B47" s="24" t="s">
        <v>460</v>
      </c>
      <c r="C47" s="176"/>
    </row>
    <row r="48" spans="1:6" ht="17.25" customHeight="1">
      <c r="A48" s="232"/>
      <c r="B48" s="24" t="s">
        <v>461</v>
      </c>
      <c r="C48" s="177" t="e">
        <f>C42/C44</f>
        <v>#DIV/0!</v>
      </c>
    </row>
    <row r="49" spans="1:6" ht="17.25" customHeight="1" thickBot="1">
      <c r="A49" s="232"/>
      <c r="B49" s="24" t="s">
        <v>462</v>
      </c>
      <c r="C49" s="178">
        <f>C43*C44</f>
        <v>0</v>
      </c>
    </row>
    <row r="50" spans="1:6" ht="17.25" customHeight="1" thickBot="1">
      <c r="A50" s="232"/>
      <c r="B50" s="24" t="s">
        <v>463</v>
      </c>
      <c r="C50" s="179">
        <v>0</v>
      </c>
      <c r="D50" s="180" t="s">
        <v>464</v>
      </c>
      <c r="E50" s="181"/>
    </row>
    <row r="51" spans="1:6" s="184" customFormat="1" ht="17.25" customHeight="1">
      <c r="A51" s="182"/>
      <c r="B51" s="187"/>
      <c r="D51" s="185"/>
      <c r="F51" s="186"/>
    </row>
    <row r="52" spans="1:6" ht="17.25" customHeight="1">
      <c r="A52" s="232">
        <v>6</v>
      </c>
      <c r="B52" s="1" t="s">
        <v>20</v>
      </c>
      <c r="C52" s="173"/>
    </row>
    <row r="53" spans="1:6" ht="17.25" customHeight="1">
      <c r="A53" s="232"/>
      <c r="B53" s="1" t="s">
        <v>43</v>
      </c>
      <c r="C53" s="175"/>
    </row>
    <row r="54" spans="1:6" ht="17.25" customHeight="1">
      <c r="A54" s="232"/>
      <c r="B54" s="1" t="s">
        <v>457</v>
      </c>
      <c r="C54" s="175"/>
    </row>
    <row r="55" spans="1:6" ht="17.25" customHeight="1">
      <c r="A55" s="232"/>
      <c r="B55" s="24" t="s">
        <v>458</v>
      </c>
      <c r="C55" s="176"/>
    </row>
    <row r="56" spans="1:6" ht="17.25" customHeight="1">
      <c r="A56" s="232"/>
      <c r="B56" s="24" t="s">
        <v>459</v>
      </c>
      <c r="C56" s="176"/>
    </row>
    <row r="57" spans="1:6" ht="17.25" customHeight="1">
      <c r="A57" s="232"/>
      <c r="B57" s="24" t="s">
        <v>460</v>
      </c>
      <c r="C57" s="176"/>
    </row>
    <row r="58" spans="1:6" ht="17.25" customHeight="1">
      <c r="A58" s="232"/>
      <c r="B58" s="24" t="s">
        <v>461</v>
      </c>
      <c r="C58" s="177" t="e">
        <f>C52/C54</f>
        <v>#DIV/0!</v>
      </c>
    </row>
    <row r="59" spans="1:6" ht="17.25" customHeight="1" thickBot="1">
      <c r="A59" s="232"/>
      <c r="B59" s="24" t="s">
        <v>462</v>
      </c>
      <c r="C59" s="178">
        <f>C53*C54</f>
        <v>0</v>
      </c>
    </row>
    <row r="60" spans="1:6" ht="17.25" customHeight="1" thickBot="1">
      <c r="A60" s="232"/>
      <c r="B60" s="24" t="s">
        <v>463</v>
      </c>
      <c r="C60" s="179">
        <v>0</v>
      </c>
      <c r="D60" s="180" t="s">
        <v>464</v>
      </c>
      <c r="E60" s="181"/>
    </row>
    <row r="61" spans="1:6" s="184" customFormat="1" ht="17.25" customHeight="1">
      <c r="A61" s="182"/>
      <c r="B61" s="187"/>
      <c r="D61" s="185"/>
      <c r="F61" s="186"/>
    </row>
    <row r="62" spans="1:6" ht="17.25" customHeight="1">
      <c r="A62" s="232">
        <v>7</v>
      </c>
      <c r="B62" s="1" t="s">
        <v>20</v>
      </c>
      <c r="C62" s="173"/>
    </row>
    <row r="63" spans="1:6" ht="17.25" customHeight="1">
      <c r="A63" s="232"/>
      <c r="B63" s="1" t="s">
        <v>43</v>
      </c>
      <c r="C63" s="175"/>
    </row>
    <row r="64" spans="1:6" ht="17.25" customHeight="1">
      <c r="A64" s="232"/>
      <c r="B64" s="1" t="s">
        <v>457</v>
      </c>
      <c r="C64" s="175"/>
    </row>
    <row r="65" spans="1:6" ht="17.25" customHeight="1">
      <c r="A65" s="232"/>
      <c r="B65" s="24" t="s">
        <v>458</v>
      </c>
      <c r="C65" s="176"/>
    </row>
    <row r="66" spans="1:6" ht="17.25" customHeight="1">
      <c r="A66" s="232"/>
      <c r="B66" s="24" t="s">
        <v>459</v>
      </c>
      <c r="C66" s="176"/>
    </row>
    <row r="67" spans="1:6" ht="17.25" customHeight="1">
      <c r="A67" s="232"/>
      <c r="B67" s="24" t="s">
        <v>460</v>
      </c>
      <c r="C67" s="176"/>
    </row>
    <row r="68" spans="1:6" ht="17.25" customHeight="1">
      <c r="A68" s="232"/>
      <c r="B68" s="24" t="s">
        <v>461</v>
      </c>
      <c r="C68" s="177" t="e">
        <f>C62/C64</f>
        <v>#DIV/0!</v>
      </c>
    </row>
    <row r="69" spans="1:6" ht="17.25" customHeight="1" thickBot="1">
      <c r="A69" s="232"/>
      <c r="B69" s="24" t="s">
        <v>462</v>
      </c>
      <c r="C69" s="178">
        <f>C63*C64</f>
        <v>0</v>
      </c>
    </row>
    <row r="70" spans="1:6" ht="17.25" customHeight="1" thickBot="1">
      <c r="A70" s="232"/>
      <c r="B70" s="24" t="s">
        <v>463</v>
      </c>
      <c r="C70" s="179">
        <v>0</v>
      </c>
      <c r="D70" s="180" t="s">
        <v>464</v>
      </c>
      <c r="E70" s="181"/>
    </row>
    <row r="71" spans="1:6" s="184" customFormat="1" ht="17.25" customHeight="1">
      <c r="A71" s="182"/>
      <c r="B71" s="187"/>
      <c r="D71" s="185"/>
      <c r="F71" s="186"/>
    </row>
    <row r="72" spans="1:6" ht="17.25" customHeight="1">
      <c r="A72" s="232">
        <v>8</v>
      </c>
      <c r="B72" s="1" t="s">
        <v>20</v>
      </c>
      <c r="C72" s="173"/>
    </row>
    <row r="73" spans="1:6" ht="17.25" customHeight="1">
      <c r="A73" s="232"/>
      <c r="B73" s="1" t="s">
        <v>43</v>
      </c>
      <c r="C73" s="175"/>
    </row>
    <row r="74" spans="1:6" ht="17.25" customHeight="1">
      <c r="A74" s="232"/>
      <c r="B74" s="1" t="s">
        <v>457</v>
      </c>
      <c r="C74" s="175"/>
    </row>
    <row r="75" spans="1:6" ht="17.25" customHeight="1">
      <c r="A75" s="232"/>
      <c r="B75" s="24" t="s">
        <v>458</v>
      </c>
      <c r="C75" s="176"/>
    </row>
    <row r="76" spans="1:6" ht="17.25" customHeight="1">
      <c r="A76" s="232"/>
      <c r="B76" s="24" t="s">
        <v>459</v>
      </c>
      <c r="C76" s="176"/>
    </row>
    <row r="77" spans="1:6" ht="17.25" customHeight="1">
      <c r="A77" s="232"/>
      <c r="B77" s="24" t="s">
        <v>460</v>
      </c>
      <c r="C77" s="176"/>
    </row>
    <row r="78" spans="1:6" ht="17.25" customHeight="1">
      <c r="A78" s="232"/>
      <c r="B78" s="24" t="s">
        <v>461</v>
      </c>
      <c r="C78" s="177" t="e">
        <f>C72/C74</f>
        <v>#DIV/0!</v>
      </c>
    </row>
    <row r="79" spans="1:6" ht="17.25" customHeight="1" thickBot="1">
      <c r="A79" s="232"/>
      <c r="B79" s="24" t="s">
        <v>462</v>
      </c>
      <c r="C79" s="178">
        <f>C73*C74</f>
        <v>0</v>
      </c>
    </row>
    <row r="80" spans="1:6" ht="17.25" customHeight="1" thickBot="1">
      <c r="A80" s="232"/>
      <c r="B80" s="24" t="s">
        <v>463</v>
      </c>
      <c r="C80" s="179">
        <v>0</v>
      </c>
      <c r="D80" s="180" t="s">
        <v>464</v>
      </c>
      <c r="E80" s="181"/>
    </row>
    <row r="81" spans="1:6" s="184" customFormat="1" ht="17.25" customHeight="1">
      <c r="A81" s="182"/>
      <c r="B81" s="187"/>
      <c r="D81" s="185"/>
      <c r="F81" s="186"/>
    </row>
    <row r="82" spans="1:6" ht="17.25" customHeight="1">
      <c r="A82" s="232">
        <v>9</v>
      </c>
      <c r="B82" s="1" t="s">
        <v>20</v>
      </c>
      <c r="C82" s="173"/>
    </row>
    <row r="83" spans="1:6" ht="17.25" customHeight="1">
      <c r="A83" s="232"/>
      <c r="B83" s="1" t="s">
        <v>43</v>
      </c>
      <c r="C83" s="175"/>
    </row>
    <row r="84" spans="1:6" ht="17.25" customHeight="1">
      <c r="A84" s="232"/>
      <c r="B84" s="1" t="s">
        <v>457</v>
      </c>
      <c r="C84" s="175"/>
    </row>
    <row r="85" spans="1:6" ht="17.25" customHeight="1">
      <c r="A85" s="232"/>
      <c r="B85" s="24" t="s">
        <v>458</v>
      </c>
      <c r="C85" s="176"/>
    </row>
    <row r="86" spans="1:6" ht="17.25" customHeight="1">
      <c r="A86" s="232"/>
      <c r="B86" s="24" t="s">
        <v>459</v>
      </c>
      <c r="C86" s="176"/>
    </row>
    <row r="87" spans="1:6" ht="17.25" customHeight="1">
      <c r="A87" s="232"/>
      <c r="B87" s="24" t="s">
        <v>460</v>
      </c>
      <c r="C87" s="176"/>
    </row>
    <row r="88" spans="1:6" ht="17.25" customHeight="1">
      <c r="A88" s="232"/>
      <c r="B88" s="24" t="s">
        <v>461</v>
      </c>
      <c r="C88" s="177" t="e">
        <f>C82/C84</f>
        <v>#DIV/0!</v>
      </c>
    </row>
    <row r="89" spans="1:6" ht="17.25" customHeight="1" thickBot="1">
      <c r="A89" s="232"/>
      <c r="B89" s="24" t="s">
        <v>462</v>
      </c>
      <c r="C89" s="178">
        <f>C83*C84</f>
        <v>0</v>
      </c>
    </row>
    <row r="90" spans="1:6" ht="17.25" customHeight="1" thickBot="1">
      <c r="A90" s="232"/>
      <c r="B90" s="24" t="s">
        <v>463</v>
      </c>
      <c r="C90" s="179">
        <v>0</v>
      </c>
      <c r="D90" s="180" t="s">
        <v>464</v>
      </c>
      <c r="E90" s="181"/>
    </row>
    <row r="91" spans="1:6" s="184" customFormat="1" ht="17.25" customHeight="1">
      <c r="A91" s="182"/>
      <c r="B91" s="187"/>
      <c r="D91" s="185"/>
      <c r="F91" s="186"/>
    </row>
    <row r="92" spans="1:6" ht="17.25" customHeight="1">
      <c r="A92" s="232">
        <v>10</v>
      </c>
      <c r="B92" s="1" t="s">
        <v>20</v>
      </c>
      <c r="C92" s="173"/>
    </row>
    <row r="93" spans="1:6" ht="17.25" customHeight="1">
      <c r="A93" s="232"/>
      <c r="B93" s="1" t="s">
        <v>43</v>
      </c>
      <c r="C93" s="175"/>
    </row>
    <row r="94" spans="1:6" ht="17.25" customHeight="1">
      <c r="A94" s="232"/>
      <c r="B94" s="1" t="s">
        <v>457</v>
      </c>
      <c r="C94" s="175"/>
    </row>
    <row r="95" spans="1:6" ht="17.25" customHeight="1">
      <c r="A95" s="232"/>
      <c r="B95" s="24" t="s">
        <v>458</v>
      </c>
      <c r="C95" s="176"/>
    </row>
    <row r="96" spans="1:6" ht="17.25" customHeight="1">
      <c r="A96" s="232"/>
      <c r="B96" s="24" t="s">
        <v>459</v>
      </c>
      <c r="C96" s="176"/>
    </row>
    <row r="97" spans="1:5" ht="17.25" customHeight="1">
      <c r="A97" s="232"/>
      <c r="B97" s="24" t="s">
        <v>460</v>
      </c>
      <c r="C97" s="176"/>
    </row>
    <row r="98" spans="1:5" ht="17.25" customHeight="1">
      <c r="A98" s="232"/>
      <c r="B98" s="24" t="s">
        <v>461</v>
      </c>
      <c r="C98" s="177" t="e">
        <f>C92/C94</f>
        <v>#DIV/0!</v>
      </c>
    </row>
    <row r="99" spans="1:5" ht="17.25" customHeight="1" thickBot="1">
      <c r="A99" s="232"/>
      <c r="B99" s="24" t="s">
        <v>462</v>
      </c>
      <c r="C99" s="178">
        <f>C93*C94</f>
        <v>0</v>
      </c>
    </row>
    <row r="100" spans="1:5" ht="17.25" customHeight="1" thickBot="1">
      <c r="A100" s="232"/>
      <c r="B100" s="24" t="s">
        <v>463</v>
      </c>
      <c r="C100" s="179">
        <v>0</v>
      </c>
      <c r="D100" s="180" t="s">
        <v>464</v>
      </c>
      <c r="E100" s="181"/>
    </row>
  </sheetData>
  <mergeCells count="10">
    <mergeCell ref="A62:A70"/>
    <mergeCell ref="A72:A80"/>
    <mergeCell ref="A82:A90"/>
    <mergeCell ref="A92:A100"/>
    <mergeCell ref="A2:A10"/>
    <mergeCell ref="A12:A20"/>
    <mergeCell ref="A22:A30"/>
    <mergeCell ref="A32:A40"/>
    <mergeCell ref="A42:A50"/>
    <mergeCell ref="A52:A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543F-FF28-4428-A199-DD037B21749C}">
  <sheetPr>
    <tabColor rgb="FF00B0F0"/>
  </sheetPr>
  <dimension ref="A1:I5"/>
  <sheetViews>
    <sheetView tabSelected="1" zoomScale="190" zoomScaleNormal="190" workbookViewId="0">
      <selection activeCell="E8" sqref="E8"/>
    </sheetView>
  </sheetViews>
  <sheetFormatPr defaultRowHeight="14.5"/>
  <cols>
    <col min="8" max="8" width="9.1796875" bestFit="1" customWidth="1"/>
  </cols>
  <sheetData>
    <row r="1" spans="1:9">
      <c r="B1" t="s">
        <v>5</v>
      </c>
      <c r="C1" t="s">
        <v>6</v>
      </c>
      <c r="D1" t="s">
        <v>7</v>
      </c>
      <c r="E1" t="s">
        <v>8</v>
      </c>
      <c r="F1" t="s">
        <v>9</v>
      </c>
      <c r="G1" t="s">
        <v>10</v>
      </c>
      <c r="H1" t="s">
        <v>11</v>
      </c>
      <c r="I1" t="s">
        <v>12</v>
      </c>
    </row>
    <row r="2" spans="1:9">
      <c r="A2" t="s">
        <v>13</v>
      </c>
      <c r="B2">
        <v>305</v>
      </c>
      <c r="C2">
        <v>280</v>
      </c>
      <c r="D2">
        <v>260</v>
      </c>
    </row>
    <row r="3" spans="1:9">
      <c r="A3" t="s">
        <v>14</v>
      </c>
      <c r="B3">
        <v>500</v>
      </c>
      <c r="C3">
        <v>500</v>
      </c>
      <c r="D3">
        <v>500</v>
      </c>
    </row>
    <row r="4" spans="1:9">
      <c r="A4" t="s">
        <v>15</v>
      </c>
      <c r="B4">
        <v>225</v>
      </c>
      <c r="C4">
        <v>220</v>
      </c>
      <c r="D4">
        <v>280</v>
      </c>
    </row>
    <row r="5" spans="1:9">
      <c r="A5" t="s">
        <v>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C8AA-1529-4FCE-B16A-35132D463E80}">
  <sheetPr>
    <tabColor rgb="FFFFC000"/>
  </sheetPr>
  <dimension ref="A1:J7"/>
  <sheetViews>
    <sheetView zoomScale="130" zoomScaleNormal="130" workbookViewId="0">
      <selection sqref="A1:I1"/>
    </sheetView>
  </sheetViews>
  <sheetFormatPr defaultRowHeight="14.5"/>
  <cols>
    <col min="2" max="7" width="9.26953125" bestFit="1" customWidth="1"/>
    <col min="8" max="8" width="11" bestFit="1" customWidth="1"/>
    <col min="9" max="9" width="9.26953125" bestFit="1" customWidth="1"/>
  </cols>
  <sheetData>
    <row r="1" spans="1:10" ht="24" customHeight="1">
      <c r="A1" s="217" t="s">
        <v>17</v>
      </c>
      <c r="B1" s="217"/>
      <c r="C1" s="217"/>
      <c r="D1" s="217"/>
      <c r="E1" s="217"/>
      <c r="F1" s="217"/>
      <c r="G1" s="217"/>
      <c r="H1" s="217"/>
      <c r="I1" s="217"/>
    </row>
    <row r="2" spans="1:10" ht="15" thickBot="1">
      <c r="B2" s="3" t="s">
        <v>5</v>
      </c>
      <c r="C2" s="3" t="s">
        <v>6</v>
      </c>
      <c r="D2" s="3" t="s">
        <v>7</v>
      </c>
      <c r="E2" s="3" t="s">
        <v>8</v>
      </c>
      <c r="F2" s="3" t="s">
        <v>9</v>
      </c>
      <c r="G2" s="3" t="s">
        <v>10</v>
      </c>
      <c r="H2" s="3" t="s">
        <v>11</v>
      </c>
      <c r="I2" s="3" t="s">
        <v>12</v>
      </c>
      <c r="J2" s="3" t="s">
        <v>18</v>
      </c>
    </row>
    <row r="3" spans="1:10">
      <c r="A3" s="4" t="s">
        <v>13</v>
      </c>
      <c r="B3">
        <v>305</v>
      </c>
      <c r="C3">
        <v>280</v>
      </c>
      <c r="D3">
        <v>260</v>
      </c>
      <c r="E3">
        <f>B3+C3+D3</f>
        <v>845</v>
      </c>
      <c r="F3">
        <f>MAX(B3:D3)</f>
        <v>305</v>
      </c>
      <c r="G3">
        <f>MIN(B3:D3)</f>
        <v>260</v>
      </c>
      <c r="H3">
        <f>AVERAGE(B3:D3)</f>
        <v>281.66666666666669</v>
      </c>
      <c r="I3">
        <f>COUNT(B3:D3)</f>
        <v>3</v>
      </c>
    </row>
    <row r="4" spans="1:10">
      <c r="A4" s="4" t="s">
        <v>14</v>
      </c>
      <c r="B4">
        <v>500</v>
      </c>
      <c r="C4">
        <v>500</v>
      </c>
      <c r="D4">
        <v>500</v>
      </c>
      <c r="E4">
        <f t="shared" ref="E4:E5" si="0">B4+C4+D4</f>
        <v>1500</v>
      </c>
      <c r="F4">
        <f t="shared" ref="F4:F6" si="1">MAX(B4:D4)</f>
        <v>500</v>
      </c>
      <c r="G4">
        <f t="shared" ref="G4:G6" si="2">MIN(B4:D4)</f>
        <v>500</v>
      </c>
      <c r="H4">
        <f t="shared" ref="H4:H6" si="3">AVERAGE(B4:D4)</f>
        <v>500</v>
      </c>
      <c r="I4">
        <f t="shared" ref="I4:I6" si="4">COUNT(B4:D4)</f>
        <v>3</v>
      </c>
    </row>
    <row r="5" spans="1:10">
      <c r="A5" s="4" t="s">
        <v>15</v>
      </c>
      <c r="B5">
        <v>225</v>
      </c>
      <c r="C5">
        <v>220</v>
      </c>
      <c r="D5">
        <v>280</v>
      </c>
      <c r="E5">
        <f t="shared" si="0"/>
        <v>725</v>
      </c>
      <c r="F5">
        <f t="shared" si="1"/>
        <v>280</v>
      </c>
      <c r="G5">
        <f t="shared" si="2"/>
        <v>220</v>
      </c>
      <c r="H5">
        <f t="shared" si="3"/>
        <v>241.66666666666666</v>
      </c>
      <c r="I5">
        <f t="shared" si="4"/>
        <v>3</v>
      </c>
    </row>
    <row r="6" spans="1:10" ht="15" thickBot="1">
      <c r="A6" s="4" t="s">
        <v>8</v>
      </c>
      <c r="B6" s="203">
        <f t="shared" ref="B6:D6" si="5">SUM(B3:B5)</f>
        <v>1030</v>
      </c>
      <c r="C6" s="203">
        <f t="shared" si="5"/>
        <v>1000</v>
      </c>
      <c r="D6" s="203">
        <f t="shared" si="5"/>
        <v>1040</v>
      </c>
      <c r="E6" s="203">
        <f>SUM(E3:E5)</f>
        <v>3070</v>
      </c>
      <c r="F6" s="203">
        <f t="shared" si="1"/>
        <v>1040</v>
      </c>
      <c r="G6" s="203">
        <f t="shared" si="2"/>
        <v>1000</v>
      </c>
      <c r="H6" s="203">
        <f t="shared" si="3"/>
        <v>1023.3333333333334</v>
      </c>
      <c r="I6" s="203">
        <f t="shared" si="4"/>
        <v>3</v>
      </c>
      <c r="J6" s="203"/>
    </row>
    <row r="7" spans="1:10" ht="15" thickTop="1"/>
  </sheetData>
  <mergeCells count="1">
    <mergeCell ref="A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21577-767C-443B-B5FC-0A43BB4483B8}">
  <sheetPr>
    <tabColor rgb="FFFFC000"/>
  </sheetPr>
  <dimension ref="A1:D29"/>
  <sheetViews>
    <sheetView zoomScale="130" zoomScaleNormal="130" workbookViewId="0">
      <selection sqref="A1:I1"/>
    </sheetView>
  </sheetViews>
  <sheetFormatPr defaultRowHeight="14.5"/>
  <cols>
    <col min="1" max="1" width="21.1796875" customWidth="1"/>
    <col min="2" max="4" width="14.26953125" customWidth="1"/>
  </cols>
  <sheetData>
    <row r="1" spans="1:4">
      <c r="A1" s="4" t="s">
        <v>19</v>
      </c>
      <c r="B1" s="5">
        <v>10000</v>
      </c>
    </row>
    <row r="2" spans="1:4" ht="15" thickBot="1">
      <c r="A2" s="4" t="s">
        <v>20</v>
      </c>
      <c r="B2" s="6">
        <v>0.1</v>
      </c>
    </row>
    <row r="4" spans="1:4" ht="29.5" thickBot="1">
      <c r="A4" s="7" t="s">
        <v>21</v>
      </c>
      <c r="B4" s="8" t="s">
        <v>19</v>
      </c>
      <c r="C4" s="7" t="s">
        <v>22</v>
      </c>
      <c r="D4" s="8" t="s">
        <v>23</v>
      </c>
    </row>
    <row r="5" spans="1:4">
      <c r="A5" s="9">
        <v>1</v>
      </c>
      <c r="B5" s="10"/>
    </row>
    <row r="6" spans="1:4">
      <c r="A6" s="9">
        <v>2</v>
      </c>
      <c r="B6" s="10"/>
    </row>
    <row r="7" spans="1:4">
      <c r="A7" s="9">
        <v>3</v>
      </c>
      <c r="B7" s="10"/>
    </row>
    <row r="8" spans="1:4">
      <c r="A8" s="9">
        <v>4</v>
      </c>
      <c r="B8" s="10"/>
    </row>
    <row r="9" spans="1:4">
      <c r="A9" s="9">
        <v>5</v>
      </c>
      <c r="B9" s="10"/>
    </row>
    <row r="10" spans="1:4">
      <c r="A10" s="9">
        <v>6</v>
      </c>
      <c r="B10" s="10"/>
    </row>
    <row r="11" spans="1:4">
      <c r="A11" s="9">
        <v>7</v>
      </c>
      <c r="B11" s="10"/>
    </row>
    <row r="12" spans="1:4">
      <c r="A12" s="9">
        <v>8</v>
      </c>
      <c r="B12" s="10"/>
    </row>
    <row r="13" spans="1:4">
      <c r="A13" s="9">
        <v>9</v>
      </c>
      <c r="B13" s="10"/>
    </row>
    <row r="14" spans="1:4">
      <c r="A14" s="9">
        <v>10</v>
      </c>
      <c r="B14" s="10"/>
    </row>
    <row r="15" spans="1:4">
      <c r="A15" s="9">
        <v>11</v>
      </c>
      <c r="B15" s="10"/>
    </row>
    <row r="16" spans="1:4">
      <c r="A16" s="9">
        <v>12</v>
      </c>
      <c r="B16" s="10"/>
    </row>
    <row r="17" spans="1:2">
      <c r="A17" s="9">
        <v>13</v>
      </c>
      <c r="B17" s="10"/>
    </row>
    <row r="18" spans="1:2">
      <c r="A18" s="9">
        <v>14</v>
      </c>
      <c r="B18" s="10"/>
    </row>
    <row r="19" spans="1:2">
      <c r="A19" s="9">
        <v>15</v>
      </c>
      <c r="B19" s="10"/>
    </row>
    <row r="20" spans="1:2">
      <c r="A20" s="9">
        <v>16</v>
      </c>
      <c r="B20" s="10"/>
    </row>
    <row r="21" spans="1:2">
      <c r="A21" s="9">
        <v>17</v>
      </c>
      <c r="B21" s="10"/>
    </row>
    <row r="22" spans="1:2">
      <c r="A22" s="9">
        <v>18</v>
      </c>
      <c r="B22" s="10"/>
    </row>
    <row r="23" spans="1:2">
      <c r="A23" s="9">
        <v>19</v>
      </c>
      <c r="B23" s="10"/>
    </row>
    <row r="24" spans="1:2">
      <c r="A24" s="9">
        <v>20</v>
      </c>
      <c r="B24" s="10"/>
    </row>
    <row r="25" spans="1:2">
      <c r="A25" s="9">
        <v>21</v>
      </c>
      <c r="B25" s="10"/>
    </row>
    <row r="26" spans="1:2">
      <c r="A26" s="9">
        <v>22</v>
      </c>
      <c r="B26" s="10"/>
    </row>
    <row r="27" spans="1:2">
      <c r="A27" s="9">
        <v>23</v>
      </c>
      <c r="B27" s="10"/>
    </row>
    <row r="28" spans="1:2">
      <c r="A28" s="9">
        <v>24</v>
      </c>
      <c r="B28" s="10"/>
    </row>
    <row r="29" spans="1:2">
      <c r="A29" s="9">
        <v>25</v>
      </c>
      <c r="B29" s="1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5D839-F5EC-4B21-A87A-58E85D2983E2}">
  <sheetPr>
    <tabColor rgb="FFFFC000"/>
  </sheetPr>
  <dimension ref="A1:K12"/>
  <sheetViews>
    <sheetView workbookViewId="0">
      <selection sqref="A1:K1"/>
    </sheetView>
  </sheetViews>
  <sheetFormatPr defaultRowHeight="14.5"/>
  <sheetData>
    <row r="1" spans="1:11" ht="24" thickBot="1">
      <c r="A1" s="218" t="s">
        <v>24</v>
      </c>
      <c r="B1" s="218"/>
      <c r="C1" s="218"/>
      <c r="D1" s="218"/>
      <c r="E1" s="218"/>
      <c r="F1" s="218"/>
      <c r="G1" s="218"/>
      <c r="H1" s="218"/>
      <c r="I1" s="218"/>
      <c r="J1" s="218"/>
      <c r="K1" s="218"/>
    </row>
    <row r="2" spans="1:11" ht="15" thickBot="1">
      <c r="A2" s="11" t="s">
        <v>25</v>
      </c>
      <c r="B2" s="12">
        <v>1</v>
      </c>
      <c r="C2" s="12">
        <v>2</v>
      </c>
      <c r="D2" s="12">
        <v>3</v>
      </c>
      <c r="E2" s="12">
        <v>4</v>
      </c>
      <c r="F2" s="12">
        <v>5</v>
      </c>
      <c r="G2" s="12">
        <v>6</v>
      </c>
      <c r="H2" s="12">
        <v>7</v>
      </c>
      <c r="I2" s="12">
        <v>8</v>
      </c>
      <c r="J2" s="12">
        <v>9</v>
      </c>
      <c r="K2" s="13">
        <v>10</v>
      </c>
    </row>
    <row r="3" spans="1:11">
      <c r="A3" s="14">
        <v>1</v>
      </c>
      <c r="B3" s="15" t="s">
        <v>26</v>
      </c>
      <c r="C3" s="16" t="s">
        <v>27</v>
      </c>
      <c r="D3" s="16" t="s">
        <v>28</v>
      </c>
      <c r="E3" s="16" t="s">
        <v>29</v>
      </c>
      <c r="F3" s="16"/>
      <c r="G3" s="16"/>
      <c r="H3" s="16"/>
      <c r="I3" s="16"/>
      <c r="J3" s="16"/>
      <c r="K3" s="17"/>
    </row>
    <row r="4" spans="1:11">
      <c r="A4" s="14">
        <v>2</v>
      </c>
      <c r="B4" s="18" t="s">
        <v>30</v>
      </c>
      <c r="C4" s="9" t="s">
        <v>31</v>
      </c>
      <c r="D4" s="9" t="s">
        <v>32</v>
      </c>
      <c r="E4" s="9" t="s">
        <v>33</v>
      </c>
      <c r="F4" s="9"/>
      <c r="G4" s="9"/>
      <c r="H4" s="9"/>
      <c r="I4" s="9"/>
      <c r="J4" s="9"/>
      <c r="K4" s="19"/>
    </row>
    <row r="5" spans="1:11">
      <c r="A5" s="14">
        <v>3</v>
      </c>
      <c r="B5" s="18" t="s">
        <v>34</v>
      </c>
      <c r="C5" s="9" t="s">
        <v>35</v>
      </c>
      <c r="D5" s="9" t="s">
        <v>36</v>
      </c>
      <c r="E5" s="9" t="s">
        <v>37</v>
      </c>
      <c r="F5" s="9"/>
      <c r="G5" s="9"/>
      <c r="H5" s="9"/>
      <c r="I5" s="9"/>
      <c r="J5" s="9"/>
      <c r="K5" s="19"/>
    </row>
    <row r="6" spans="1:11">
      <c r="A6" s="14">
        <v>4</v>
      </c>
      <c r="B6" s="18" t="s">
        <v>38</v>
      </c>
      <c r="C6" s="9" t="s">
        <v>39</v>
      </c>
      <c r="D6" s="9" t="s">
        <v>40</v>
      </c>
      <c r="E6" s="9" t="s">
        <v>41</v>
      </c>
      <c r="F6" s="9"/>
      <c r="G6" s="9"/>
      <c r="H6" s="9"/>
      <c r="I6" s="9"/>
      <c r="J6" s="9"/>
      <c r="K6" s="19"/>
    </row>
    <row r="7" spans="1:11">
      <c r="A7" s="14">
        <v>5</v>
      </c>
      <c r="B7" s="18"/>
      <c r="C7" s="9"/>
      <c r="D7" s="9"/>
      <c r="E7" s="9"/>
      <c r="F7" s="9"/>
      <c r="G7" s="9"/>
      <c r="H7" s="9"/>
      <c r="I7" s="9"/>
      <c r="J7" s="9"/>
      <c r="K7" s="19"/>
    </row>
    <row r="8" spans="1:11">
      <c r="A8" s="14">
        <v>6</v>
      </c>
      <c r="B8" s="18"/>
      <c r="C8" s="9"/>
      <c r="D8" s="9"/>
      <c r="E8" s="9"/>
      <c r="F8" s="9"/>
      <c r="G8" s="9"/>
      <c r="H8" s="9"/>
      <c r="I8" s="9"/>
      <c r="J8" s="9"/>
      <c r="K8" s="19"/>
    </row>
    <row r="9" spans="1:11">
      <c r="A9" s="14">
        <v>7</v>
      </c>
      <c r="B9" s="18"/>
      <c r="C9" s="9"/>
      <c r="D9" s="9"/>
      <c r="E9" s="9"/>
      <c r="F9" s="9"/>
      <c r="G9" s="9"/>
      <c r="H9" s="9"/>
      <c r="I9" s="9"/>
      <c r="J9" s="9"/>
      <c r="K9" s="19"/>
    </row>
    <row r="10" spans="1:11">
      <c r="A10" s="14">
        <v>8</v>
      </c>
      <c r="B10" s="18"/>
      <c r="C10" s="9"/>
      <c r="D10" s="9"/>
      <c r="E10" s="9"/>
      <c r="F10" s="9"/>
      <c r="G10" s="9"/>
      <c r="H10" s="9"/>
      <c r="I10" s="9"/>
      <c r="J10" s="9"/>
      <c r="K10" s="19"/>
    </row>
    <row r="11" spans="1:11">
      <c r="A11" s="14">
        <v>9</v>
      </c>
      <c r="B11" s="18"/>
      <c r="C11" s="9"/>
      <c r="D11" s="9"/>
      <c r="E11" s="9"/>
      <c r="F11" s="9"/>
      <c r="G11" s="9"/>
      <c r="H11" s="9"/>
      <c r="I11" s="9"/>
      <c r="J11" s="9"/>
      <c r="K11" s="19"/>
    </row>
    <row r="12" spans="1:11" ht="15" thickBot="1">
      <c r="A12" s="20">
        <v>10</v>
      </c>
      <c r="B12" s="21"/>
      <c r="C12" s="22"/>
      <c r="D12" s="22"/>
      <c r="E12" s="22"/>
      <c r="F12" s="22"/>
      <c r="G12" s="22"/>
      <c r="H12" s="22"/>
      <c r="I12" s="22"/>
      <c r="J12" s="22"/>
      <c r="K12" s="23"/>
    </row>
  </sheetData>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E08F-D0D8-4BDC-880C-B88B81460055}">
  <sheetPr>
    <tabColor rgb="FFFFC000"/>
  </sheetPr>
  <dimension ref="A1:H24"/>
  <sheetViews>
    <sheetView zoomScale="115" zoomScaleNormal="115" workbookViewId="0">
      <selection sqref="A1:I1"/>
    </sheetView>
  </sheetViews>
  <sheetFormatPr defaultRowHeight="14.5"/>
  <cols>
    <col min="2" max="2" width="14" customWidth="1"/>
    <col min="3" max="8" width="12.7265625" customWidth="1"/>
  </cols>
  <sheetData>
    <row r="1" spans="1:8" ht="15" thickBot="1">
      <c r="B1" s="24" t="s">
        <v>42</v>
      </c>
      <c r="C1" s="25"/>
    </row>
    <row r="3" spans="1:8" ht="24" thickBot="1">
      <c r="C3" s="218" t="s">
        <v>43</v>
      </c>
      <c r="D3" s="218"/>
      <c r="E3" s="218"/>
      <c r="F3" s="218"/>
      <c r="G3" s="218"/>
      <c r="H3" s="218"/>
    </row>
    <row r="4" spans="1:8" ht="15" thickBot="1">
      <c r="B4" s="26"/>
      <c r="C4" s="27">
        <v>5</v>
      </c>
      <c r="D4" s="27">
        <v>10</v>
      </c>
      <c r="E4" s="27">
        <v>15</v>
      </c>
      <c r="F4" s="27">
        <v>20</v>
      </c>
      <c r="G4" s="27">
        <v>25</v>
      </c>
      <c r="H4" s="28">
        <v>30</v>
      </c>
    </row>
    <row r="5" spans="1:8">
      <c r="A5" s="219" t="s">
        <v>20</v>
      </c>
      <c r="B5" s="29">
        <v>5.0000000000000001E-3</v>
      </c>
      <c r="C5" s="30"/>
      <c r="D5" s="31"/>
      <c r="E5" s="31"/>
      <c r="F5" s="31"/>
      <c r="G5" s="31"/>
      <c r="H5" s="32"/>
    </row>
    <row r="6" spans="1:8">
      <c r="A6" s="219"/>
      <c r="B6" s="29">
        <v>0.01</v>
      </c>
      <c r="C6" s="33"/>
      <c r="H6" s="34"/>
    </row>
    <row r="7" spans="1:8">
      <c r="A7" s="219"/>
      <c r="B7" s="29">
        <v>1.4999999999999999E-2</v>
      </c>
      <c r="C7" s="33"/>
      <c r="H7" s="34"/>
    </row>
    <row r="8" spans="1:8">
      <c r="A8" s="219"/>
      <c r="B8" s="29">
        <v>0.02</v>
      </c>
      <c r="C8" s="33"/>
      <c r="H8" s="34"/>
    </row>
    <row r="9" spans="1:8">
      <c r="A9" s="219"/>
      <c r="B9" s="29">
        <v>2.5000000000000001E-2</v>
      </c>
      <c r="C9" s="33"/>
      <c r="H9" s="34"/>
    </row>
    <row r="10" spans="1:8">
      <c r="A10" s="219"/>
      <c r="B10" s="29">
        <v>0.03</v>
      </c>
      <c r="C10" s="33"/>
      <c r="H10" s="34"/>
    </row>
    <row r="11" spans="1:8">
      <c r="A11" s="219"/>
      <c r="B11" s="29">
        <v>3.5000000000000003E-2</v>
      </c>
      <c r="C11" s="33"/>
      <c r="H11" s="34"/>
    </row>
    <row r="12" spans="1:8">
      <c r="A12" s="219"/>
      <c r="B12" s="29">
        <v>0.04</v>
      </c>
      <c r="C12" s="33"/>
      <c r="H12" s="34"/>
    </row>
    <row r="13" spans="1:8">
      <c r="A13" s="219"/>
      <c r="B13" s="29">
        <v>4.4999999999999998E-2</v>
      </c>
      <c r="C13" s="33"/>
      <c r="H13" s="34"/>
    </row>
    <row r="14" spans="1:8">
      <c r="A14" s="219"/>
      <c r="B14" s="29">
        <v>0.05</v>
      </c>
      <c r="C14" s="33"/>
      <c r="H14" s="34"/>
    </row>
    <row r="15" spans="1:8">
      <c r="A15" s="219"/>
      <c r="B15" s="29">
        <v>5.5E-2</v>
      </c>
      <c r="C15" s="33"/>
      <c r="H15" s="34"/>
    </row>
    <row r="16" spans="1:8">
      <c r="A16" s="219"/>
      <c r="B16" s="29">
        <v>0.06</v>
      </c>
      <c r="C16" s="33"/>
      <c r="H16" s="34"/>
    </row>
    <row r="17" spans="1:8">
      <c r="A17" s="219"/>
      <c r="B17" s="29">
        <v>6.5000000000000002E-2</v>
      </c>
      <c r="C17" s="33"/>
      <c r="H17" s="34"/>
    </row>
    <row r="18" spans="1:8">
      <c r="A18" s="219"/>
      <c r="B18" s="29">
        <v>7.0000000000000007E-2</v>
      </c>
      <c r="C18" s="33"/>
      <c r="H18" s="34"/>
    </row>
    <row r="19" spans="1:8">
      <c r="A19" s="219"/>
      <c r="B19" s="29">
        <v>7.4999999999999997E-2</v>
      </c>
      <c r="C19" s="33"/>
      <c r="H19" s="34"/>
    </row>
    <row r="20" spans="1:8">
      <c r="A20" s="219"/>
      <c r="B20" s="29">
        <v>0.08</v>
      </c>
      <c r="C20" s="33"/>
      <c r="H20" s="34"/>
    </row>
    <row r="21" spans="1:8">
      <c r="A21" s="219"/>
      <c r="B21" s="29">
        <v>8.5000000000000006E-2</v>
      </c>
      <c r="C21" s="33"/>
      <c r="H21" s="34"/>
    </row>
    <row r="22" spans="1:8">
      <c r="A22" s="219"/>
      <c r="B22" s="29">
        <v>0.09</v>
      </c>
      <c r="C22" s="33"/>
      <c r="H22" s="34"/>
    </row>
    <row r="23" spans="1:8">
      <c r="A23" s="219"/>
      <c r="B23" s="29">
        <v>9.5000000000000001E-2</v>
      </c>
      <c r="C23" s="33"/>
      <c r="H23" s="34"/>
    </row>
    <row r="24" spans="1:8" ht="15" thickBot="1">
      <c r="A24" s="219"/>
      <c r="B24" s="35">
        <v>0.1</v>
      </c>
      <c r="C24" s="36"/>
      <c r="D24" s="37"/>
      <c r="E24" s="37"/>
      <c r="F24" s="37"/>
      <c r="G24" s="37"/>
      <c r="H24" s="38"/>
    </row>
  </sheetData>
  <mergeCells count="2">
    <mergeCell ref="C3:H3"/>
    <mergeCell ref="A5:A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1</vt:i4>
      </vt:variant>
    </vt:vector>
  </HeadingPairs>
  <TitlesOfParts>
    <vt:vector size="49" baseType="lpstr">
      <vt:lpstr>1.1 Format</vt:lpstr>
      <vt:lpstr>2.1 Formulas</vt:lpstr>
      <vt:lpstr>2.2 Autofill</vt:lpstr>
      <vt:lpstr>2.3 Functions</vt:lpstr>
      <vt:lpstr>2.3 Budget</vt:lpstr>
      <vt:lpstr>3.1 Budget</vt:lpstr>
      <vt:lpstr>3.2 Compound Int</vt:lpstr>
      <vt:lpstr>3.3 Addition</vt:lpstr>
      <vt:lpstr>3.4 Loan Pmts</vt:lpstr>
      <vt:lpstr>5.1-Football</vt:lpstr>
      <vt:lpstr>5.2 Media</vt:lpstr>
      <vt:lpstr>5.3 Lottery</vt:lpstr>
      <vt:lpstr>5.4 XY</vt:lpstr>
      <vt:lpstr>5.5 Line-Col</vt:lpstr>
      <vt:lpstr>5.6 Sports</vt:lpstr>
      <vt:lpstr>5.7 Bad data</vt:lpstr>
      <vt:lpstr>6.1 Logical Tests</vt:lpstr>
      <vt:lpstr>6.2 Shipping IF</vt:lpstr>
      <vt:lpstr>6.3 Phone Calls</vt:lpstr>
      <vt:lpstr>6.4 Gradebook IF</vt:lpstr>
      <vt:lpstr>6.5 Gradebook AND</vt:lpstr>
      <vt:lpstr>6.6 Gradebook OR</vt:lpstr>
      <vt:lpstr>6.7 IFS</vt:lpstr>
      <vt:lpstr>6.8 IFS</vt:lpstr>
      <vt:lpstr>6.9 Employee Bonus</vt:lpstr>
      <vt:lpstr> 7.1 Coffee Co </vt:lpstr>
      <vt:lpstr>7.2 HR</vt:lpstr>
      <vt:lpstr>8.1 Bos</vt:lpstr>
      <vt:lpstr>8.2 Chi</vt:lpstr>
      <vt:lpstr>8.3 Atl</vt:lpstr>
      <vt:lpstr>Conditional-Formatting</vt:lpstr>
      <vt:lpstr>9.1 Grades</vt:lpstr>
      <vt:lpstr>9.2 Discount</vt:lpstr>
      <vt:lpstr>9.3 Taxes</vt:lpstr>
      <vt:lpstr>9.4 Page Views</vt:lpstr>
      <vt:lpstr>9.5 Pages</vt:lpstr>
      <vt:lpstr>9.6 Part Price</vt:lpstr>
      <vt:lpstr>9.7 Text Keys</vt:lpstr>
      <vt:lpstr> 10.1 Advisees</vt:lpstr>
      <vt:lpstr>10.2 Trees</vt:lpstr>
      <vt:lpstr>Dates &amp; Times</vt:lpstr>
      <vt:lpstr>FV-Savings</vt:lpstr>
      <vt:lpstr>PMT-Loan</vt:lpstr>
      <vt:lpstr>PMT-Savings</vt:lpstr>
      <vt:lpstr>PV-Loan</vt:lpstr>
      <vt:lpstr>PV-Savings</vt:lpstr>
      <vt:lpstr>PV-Lottery</vt:lpstr>
      <vt:lpstr>12.1 Finance Template</vt:lpstr>
      <vt:lpstr>'1.1 Format'!Print_Titles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Kleen</dc:creator>
  <cp:lastModifiedBy>Jose, Sonu</cp:lastModifiedBy>
  <cp:lastPrinted>2023-01-22T23:23:22Z</cp:lastPrinted>
  <dcterms:created xsi:type="dcterms:W3CDTF">2019-07-02T03:49:43Z</dcterms:created>
  <dcterms:modified xsi:type="dcterms:W3CDTF">2023-08-28T12:12:48Z</dcterms:modified>
</cp:coreProperties>
</file>