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https://briarcliff-my.sharepoint.com/personal/sonu_jose_briarcliff_edu/Documents/Desktop/sonujose.tech/Excel/Review/"/>
    </mc:Choice>
  </mc:AlternateContent>
  <xr:revisionPtr revIDLastSave="4" documentId="11_47AC70DB6D8C711029EC5280488ED1196F8A860F" xr6:coauthVersionLast="47" xr6:coauthVersionMax="47" xr10:uidLastSave="{A80F0D27-FC82-43DA-A284-F612654D2DC5}"/>
  <bookViews>
    <workbookView xWindow="-110" yWindow="-110" windowWidth="19420" windowHeight="10420" tabRatio="839" xr2:uid="{00000000-000D-0000-FFFF-FFFF00000000}"/>
  </bookViews>
  <sheets>
    <sheet name="Fun" sheetId="10" r:id="rId1"/>
    <sheet name="DB1" sheetId="7" r:id="rId2"/>
    <sheet name="DB2" sheetId="6" r:id="rId3"/>
    <sheet name="DB3" sheetId="5" r:id="rId4"/>
    <sheet name="Chart1" sheetId="17" r:id="rId5"/>
    <sheet name="Chart" sheetId="16" r:id="rId6"/>
    <sheet name="Sheet1 Instructions" sheetId="8" r:id="rId7"/>
    <sheet name="Sheet 1 Instructions, cont." sheetId="9" r:id="rId8"/>
    <sheet name="Sheet1" sheetId="1" r:id="rId9"/>
  </sheets>
  <definedNames>
    <definedName name="_xlnm._FilterDatabase" localSheetId="2" hidden="1">'DB2'!$A$3:$J$32</definedName>
    <definedName name="_xlnm._FilterDatabase" localSheetId="3" hidden="1">'DB3'!$A$3:$J$32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0" l="1"/>
  <c r="E22" i="10"/>
  <c r="E21" i="10"/>
  <c r="E20" i="10"/>
  <c r="H3" i="10"/>
  <c r="I3" i="10"/>
  <c r="H4" i="10"/>
  <c r="I4" i="10"/>
  <c r="H5" i="10"/>
  <c r="I5" i="10"/>
  <c r="H6" i="10"/>
  <c r="I6" i="10"/>
  <c r="H7" i="10"/>
  <c r="I7" i="10"/>
  <c r="H8" i="10"/>
  <c r="I8" i="10"/>
  <c r="H9" i="10"/>
  <c r="I9" i="10"/>
  <c r="H10" i="10"/>
  <c r="I10" i="10"/>
  <c r="H11" i="10"/>
  <c r="I11" i="10"/>
  <c r="H12" i="10"/>
  <c r="I12" i="10"/>
  <c r="H13" i="10"/>
  <c r="I13" i="10"/>
  <c r="H14" i="10"/>
  <c r="I14" i="10"/>
  <c r="H15" i="10"/>
  <c r="I15" i="10"/>
  <c r="H16" i="10"/>
  <c r="I16" i="10"/>
  <c r="H17" i="10"/>
  <c r="I17" i="10"/>
  <c r="I2" i="10"/>
  <c r="H2" i="10"/>
  <c r="L14" i="1"/>
  <c r="L22" i="1"/>
  <c r="L30" i="1"/>
  <c r="G6" i="1"/>
  <c r="H6" i="1"/>
  <c r="I6" i="1" s="1"/>
  <c r="J6" i="1" s="1"/>
  <c r="G7" i="1"/>
  <c r="H7" i="1"/>
  <c r="G8" i="1"/>
  <c r="H8" i="1"/>
  <c r="I8" i="1" s="1"/>
  <c r="J8" i="1" s="1"/>
  <c r="G9" i="1"/>
  <c r="H9" i="1"/>
  <c r="I9" i="1" s="1"/>
  <c r="J9" i="1" s="1"/>
  <c r="G10" i="1"/>
  <c r="H10" i="1"/>
  <c r="I10" i="1" s="1"/>
  <c r="J10" i="1" s="1"/>
  <c r="G11" i="1"/>
  <c r="H11" i="1"/>
  <c r="G12" i="1"/>
  <c r="H12" i="1"/>
  <c r="I12" i="1" s="1"/>
  <c r="J12" i="1" s="1"/>
  <c r="G13" i="1"/>
  <c r="H13" i="1"/>
  <c r="I13" i="1" s="1"/>
  <c r="J13" i="1" s="1"/>
  <c r="G14" i="1"/>
  <c r="H14" i="1"/>
  <c r="I14" i="1" s="1"/>
  <c r="J14" i="1" s="1"/>
  <c r="G15" i="1"/>
  <c r="H15" i="1"/>
  <c r="G16" i="1"/>
  <c r="H16" i="1"/>
  <c r="I16" i="1" s="1"/>
  <c r="J16" i="1" s="1"/>
  <c r="G17" i="1"/>
  <c r="H17" i="1"/>
  <c r="I17" i="1" s="1"/>
  <c r="J17" i="1" s="1"/>
  <c r="G18" i="1"/>
  <c r="H18" i="1"/>
  <c r="I18" i="1" s="1"/>
  <c r="J18" i="1" s="1"/>
  <c r="G19" i="1"/>
  <c r="H19" i="1"/>
  <c r="G20" i="1"/>
  <c r="H20" i="1"/>
  <c r="I20" i="1" s="1"/>
  <c r="J20" i="1" s="1"/>
  <c r="G21" i="1"/>
  <c r="H21" i="1"/>
  <c r="I21" i="1" s="1"/>
  <c r="J21" i="1" s="1"/>
  <c r="G22" i="1"/>
  <c r="H22" i="1"/>
  <c r="I22" i="1" s="1"/>
  <c r="J22" i="1" s="1"/>
  <c r="G23" i="1"/>
  <c r="H23" i="1"/>
  <c r="G24" i="1"/>
  <c r="H24" i="1"/>
  <c r="I24" i="1" s="1"/>
  <c r="J24" i="1" s="1"/>
  <c r="G25" i="1"/>
  <c r="H25" i="1"/>
  <c r="I25" i="1" s="1"/>
  <c r="J25" i="1" s="1"/>
  <c r="G26" i="1"/>
  <c r="H26" i="1"/>
  <c r="I26" i="1" s="1"/>
  <c r="J26" i="1" s="1"/>
  <c r="G27" i="1"/>
  <c r="H27" i="1"/>
  <c r="G28" i="1"/>
  <c r="H28" i="1"/>
  <c r="I28" i="1" s="1"/>
  <c r="J28" i="1" s="1"/>
  <c r="G29" i="1"/>
  <c r="H29" i="1"/>
  <c r="I29" i="1" s="1"/>
  <c r="J29" i="1" s="1"/>
  <c r="G30" i="1"/>
  <c r="H30" i="1"/>
  <c r="I30" i="1" s="1"/>
  <c r="J30" i="1" s="1"/>
  <c r="G31" i="1"/>
  <c r="H31" i="1"/>
  <c r="G32" i="1"/>
  <c r="H32" i="1"/>
  <c r="I32" i="1" s="1"/>
  <c r="J32" i="1" s="1"/>
  <c r="G33" i="1"/>
  <c r="H33" i="1"/>
  <c r="I33" i="1" s="1"/>
  <c r="J33" i="1" s="1"/>
  <c r="H5" i="1"/>
  <c r="H35" i="1" s="1"/>
  <c r="G5" i="1"/>
  <c r="G35" i="1" s="1"/>
  <c r="K32" i="1" l="1"/>
  <c r="K16" i="1"/>
  <c r="K8" i="1"/>
  <c r="K24" i="1"/>
  <c r="K27" i="1"/>
  <c r="K11" i="1"/>
  <c r="K19" i="1"/>
  <c r="L33" i="1"/>
  <c r="L25" i="1"/>
  <c r="L17" i="1"/>
  <c r="L9" i="1"/>
  <c r="K5" i="1"/>
  <c r="K26" i="1"/>
  <c r="K18" i="1"/>
  <c r="K10" i="1"/>
  <c r="L32" i="1"/>
  <c r="L24" i="1"/>
  <c r="L16" i="1"/>
  <c r="L8" i="1"/>
  <c r="I31" i="1"/>
  <c r="I27" i="1"/>
  <c r="I23" i="1"/>
  <c r="I19" i="1"/>
  <c r="I15" i="1"/>
  <c r="I11" i="1"/>
  <c r="I7" i="1"/>
  <c r="K33" i="1"/>
  <c r="K25" i="1"/>
  <c r="K17" i="1"/>
  <c r="K9" i="1"/>
  <c r="L6" i="1"/>
  <c r="I5" i="1"/>
  <c r="K31" i="1"/>
  <c r="K23" i="1"/>
  <c r="K15" i="1"/>
  <c r="K7" i="1"/>
  <c r="L29" i="1"/>
  <c r="L21" i="1"/>
  <c r="L13" i="1"/>
  <c r="K30" i="1"/>
  <c r="K22" i="1"/>
  <c r="K14" i="1"/>
  <c r="K6" i="1"/>
  <c r="L28" i="1"/>
  <c r="L20" i="1"/>
  <c r="L12" i="1"/>
  <c r="K29" i="1"/>
  <c r="K21" i="1"/>
  <c r="K13" i="1"/>
  <c r="K28" i="1"/>
  <c r="K20" i="1"/>
  <c r="K12" i="1"/>
  <c r="L26" i="1"/>
  <c r="L18" i="1"/>
  <c r="L10" i="1"/>
  <c r="J19" i="1" l="1"/>
  <c r="L19" i="1"/>
  <c r="J27" i="1"/>
  <c r="L27" i="1"/>
  <c r="J15" i="1"/>
  <c r="L15" i="1"/>
  <c r="J31" i="1"/>
  <c r="L31" i="1"/>
  <c r="K35" i="1"/>
  <c r="J23" i="1"/>
  <c r="L23" i="1"/>
  <c r="J7" i="1"/>
  <c r="L7" i="1"/>
  <c r="L5" i="1"/>
  <c r="I35" i="1"/>
  <c r="J5" i="1"/>
  <c r="J11" i="1"/>
  <c r="L11" i="1"/>
</calcChain>
</file>

<file path=xl/sharedStrings.xml><?xml version="1.0" encoding="utf-8"?>
<sst xmlns="http://schemas.openxmlformats.org/spreadsheetml/2006/main" count="401" uniqueCount="80">
  <si>
    <t>Name</t>
  </si>
  <si>
    <t>Shares</t>
  </si>
  <si>
    <t>Profit or Loss</t>
  </si>
  <si>
    <t>Percent of Total Portfolio</t>
  </si>
  <si>
    <t>Aldus</t>
  </si>
  <si>
    <t>Apple</t>
  </si>
  <si>
    <t>Ashton-Tate</t>
  </si>
  <si>
    <t>AT&amp;T</t>
  </si>
  <si>
    <t>Borland</t>
  </si>
  <si>
    <t>Canon</t>
  </si>
  <si>
    <t>Citizen</t>
  </si>
  <si>
    <t>Claris</t>
  </si>
  <si>
    <t>Compaq</t>
  </si>
  <si>
    <t>DEC</t>
  </si>
  <si>
    <t>Emerson</t>
  </si>
  <si>
    <t>Epson</t>
  </si>
  <si>
    <t>HP</t>
  </si>
  <si>
    <t>IBM</t>
  </si>
  <si>
    <t>Logitech</t>
  </si>
  <si>
    <t>Lotus</t>
  </si>
  <si>
    <t>Micropro</t>
  </si>
  <si>
    <t>Microsoft</t>
  </si>
  <si>
    <t>Miniscribe</t>
  </si>
  <si>
    <t>NEC</t>
  </si>
  <si>
    <t>Packard Bell</t>
  </si>
  <si>
    <t>Panasonic</t>
  </si>
  <si>
    <t>Seagate</t>
  </si>
  <si>
    <t>Sharp</t>
  </si>
  <si>
    <t>Star</t>
  </si>
  <si>
    <t>Toshiba</t>
  </si>
  <si>
    <t>Unisys</t>
  </si>
  <si>
    <t>Word Perfect</t>
  </si>
  <si>
    <t>Zenith</t>
  </si>
  <si>
    <t>TOTALS:</t>
  </si>
  <si>
    <t>Category</t>
  </si>
  <si>
    <t>S</t>
  </si>
  <si>
    <t>H</t>
  </si>
  <si>
    <t>C</t>
  </si>
  <si>
    <t>P</t>
  </si>
  <si>
    <t>Stock Portfolio</t>
  </si>
  <si>
    <t>Note</t>
  </si>
  <si>
    <t>Sum:</t>
  </si>
  <si>
    <t>Smallest:</t>
  </si>
  <si>
    <t>Largest:</t>
  </si>
  <si>
    <t>Average:</t>
  </si>
  <si>
    <t>Percent Increase</t>
  </si>
  <si>
    <t>Purchase Date</t>
  </si>
  <si>
    <t>+</t>
  </si>
  <si>
    <t>-</t>
  </si>
  <si>
    <t>January</t>
  </si>
  <si>
    <t>February</t>
  </si>
  <si>
    <t>March</t>
  </si>
  <si>
    <t>Met Quota at Least Once</t>
  </si>
  <si>
    <t>Met Quota All 3 Months</t>
  </si>
  <si>
    <t>Washington</t>
  </si>
  <si>
    <t>Adams</t>
  </si>
  <si>
    <t>Jefferson</t>
  </si>
  <si>
    <t>Madison</t>
  </si>
  <si>
    <t>Monroe</t>
  </si>
  <si>
    <t>Jackson</t>
  </si>
  <si>
    <t>Van Buren</t>
  </si>
  <si>
    <t>Harrison</t>
  </si>
  <si>
    <t>Tyler</t>
  </si>
  <si>
    <t>Taylor</t>
  </si>
  <si>
    <t>Polk</t>
  </si>
  <si>
    <t>filmore</t>
  </si>
  <si>
    <t>Pierce</t>
  </si>
  <si>
    <t>Buchanan</t>
  </si>
  <si>
    <t>Lincoln</t>
  </si>
  <si>
    <t>Purchase Cost Per Share</t>
  </si>
  <si>
    <t>Current Cost Per Share</t>
  </si>
  <si>
    <t>Total Purchase Value</t>
  </si>
  <si>
    <t>Total Current Value</t>
  </si>
  <si>
    <t>Crude Oil</t>
  </si>
  <si>
    <t>Natural Gas</t>
  </si>
  <si>
    <t>Coal</t>
  </si>
  <si>
    <t>Nuclear Power</t>
  </si>
  <si>
    <t>Hydropower</t>
  </si>
  <si>
    <t>U.S. Energy Supply</t>
  </si>
  <si>
    <t>(Quadrillion BTU, unless otherwise noted)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</si>
</sst>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_(&quot;$&quot;* #,##0.000_);_(&quot;$&quot;* \(#,##0.000\);_(&quot;$&quot;* &quot;-&quot;??_);_(@_)"/>
    <numFmt numFmtId="167" formatCode="_(&quot;$&quot;* #,##0_);_(&quot;$&quot;* \(#,##0\);_(&quot;$&quot;* &quot;-&quot;??_);_(@_)"/>
    <numFmt numFmtId="168" formatCode="0.00_)"/>
  </numFmts>
  <fonts count="17" x14ac:knownFonts="1">
    <font>
      <sz val="10"/>
      <name val="Arial"/>
    </font>
    <font>
      <sz val="10"/>
      <name val="Arial"/>
      <family val="2"/>
    </font>
    <font>
      <sz val="12"/>
      <name val="Courier New"/>
      <family val="3"/>
    </font>
    <font>
      <b/>
      <sz val="10"/>
      <name val="Arial"/>
      <family val="2"/>
    </font>
    <font>
      <sz val="8"/>
      <name val="Arial"/>
      <family val="2"/>
    </font>
    <font>
      <b/>
      <i/>
      <sz val="24"/>
      <name val="Times New Roman"/>
      <family val="1"/>
    </font>
    <font>
      <sz val="10"/>
      <name val="Arial"/>
      <family val="2"/>
    </font>
    <font>
      <b/>
      <sz val="12"/>
      <name val="Courier New"/>
      <family val="3"/>
    </font>
    <font>
      <sz val="10"/>
      <color indexed="9"/>
      <name val="Arial"/>
      <family val="2"/>
    </font>
    <font>
      <b/>
      <sz val="11"/>
      <color theme="3"/>
      <name val="Verdana"/>
      <family val="2"/>
    </font>
    <font>
      <b/>
      <sz val="11"/>
      <color theme="3"/>
      <name val="Calibri"/>
      <family val="2"/>
      <scheme val="minor"/>
    </font>
    <font>
      <b/>
      <sz val="18"/>
      <color theme="3"/>
      <name val="Cambria"/>
      <family val="2"/>
      <scheme val="major"/>
    </font>
    <font>
      <sz val="10"/>
      <name val="Verdana"/>
      <family val="2"/>
    </font>
    <font>
      <b/>
      <sz val="18"/>
      <color rgb="FF1F497D"/>
      <name val="Cambria"/>
      <family val="2"/>
    </font>
    <font>
      <b/>
      <sz val="11"/>
      <color rgb="FF1F497D"/>
      <name val="Calibri"/>
      <family val="2"/>
    </font>
    <font>
      <b/>
      <sz val="9"/>
      <color theme="3"/>
      <name val="Verdana"/>
      <family val="2"/>
    </font>
    <font>
      <b/>
      <sz val="10"/>
      <name val="Verdana"/>
      <family val="2"/>
    </font>
  </fonts>
  <fills count="7">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rgb="FFFFFF00"/>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rgb="FF95B3D7"/>
      </bottom>
      <diagonal/>
    </border>
    <border>
      <left style="hair">
        <color auto="1"/>
      </left>
      <right style="hair">
        <color auto="1"/>
      </right>
      <top style="hair">
        <color auto="1"/>
      </top>
      <bottom style="hair">
        <color auto="1"/>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3"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xf numFmtId="0" fontId="3" fillId="0" borderId="0" xfId="0" applyFont="1" applyAlignment="1">
      <alignment horizontal="right"/>
    </xf>
    <xf numFmtId="165" fontId="0" fillId="0" borderId="0" xfId="1" applyNumberFormat="1" applyFont="1"/>
    <xf numFmtId="0" fontId="6" fillId="0" borderId="0" xfId="0" applyFont="1"/>
    <xf numFmtId="165" fontId="6" fillId="0" borderId="0" xfId="1" applyNumberFormat="1" applyFont="1" applyAlignment="1"/>
    <xf numFmtId="166" fontId="6" fillId="0" borderId="0" xfId="2" applyNumberFormat="1" applyFont="1" applyAlignment="1"/>
    <xf numFmtId="167" fontId="6" fillId="0" borderId="0" xfId="2" applyNumberFormat="1" applyFont="1" applyAlignment="1"/>
    <xf numFmtId="0" fontId="3" fillId="0" borderId="0" xfId="0" applyFont="1" applyAlignment="1">
      <alignment wrapText="1"/>
    </xf>
    <xf numFmtId="0" fontId="7" fillId="0" borderId="0" xfId="0" applyFont="1" applyAlignment="1">
      <alignment wrapText="1"/>
    </xf>
    <xf numFmtId="165" fontId="6" fillId="0" borderId="0" xfId="1" applyNumberFormat="1" applyFont="1" applyAlignment="1" applyProtection="1"/>
    <xf numFmtId="166" fontId="6" fillId="0" borderId="0" xfId="2" applyNumberFormat="1" applyFont="1" applyAlignment="1" applyProtection="1"/>
    <xf numFmtId="167" fontId="6" fillId="0" borderId="0" xfId="2" applyNumberFormat="1" applyFont="1" applyBorder="1" applyAlignment="1" applyProtection="1"/>
    <xf numFmtId="164" fontId="6" fillId="0" borderId="0" xfId="3" applyNumberFormat="1" applyFont="1" applyBorder="1" applyAlignment="1" applyProtection="1"/>
    <xf numFmtId="165" fontId="6" fillId="0" borderId="0" xfId="1" applyNumberFormat="1" applyFont="1" applyBorder="1" applyAlignment="1" applyProtection="1"/>
    <xf numFmtId="166" fontId="6" fillId="0" borderId="0" xfId="2" applyNumberFormat="1" applyFont="1" applyBorder="1" applyAlignment="1" applyProtection="1"/>
    <xf numFmtId="0" fontId="3" fillId="0" borderId="2" xfId="0" applyFont="1" applyBorder="1"/>
    <xf numFmtId="165" fontId="3" fillId="0" borderId="2" xfId="1" applyNumberFormat="1" applyFont="1" applyBorder="1" applyAlignment="1"/>
    <xf numFmtId="166" fontId="3" fillId="0" borderId="2" xfId="2" applyNumberFormat="1" applyFont="1" applyBorder="1" applyAlignment="1"/>
    <xf numFmtId="166" fontId="3" fillId="0" borderId="2" xfId="2" applyNumberFormat="1" applyFont="1" applyBorder="1" applyAlignment="1" applyProtection="1"/>
    <xf numFmtId="167" fontId="3" fillId="0" borderId="2" xfId="2" applyNumberFormat="1" applyFont="1" applyBorder="1" applyAlignment="1" applyProtection="1"/>
    <xf numFmtId="164" fontId="3" fillId="0" borderId="2" xfId="0" applyNumberFormat="1" applyFont="1" applyBorder="1"/>
    <xf numFmtId="0" fontId="7" fillId="0" borderId="2" xfId="0" applyFont="1" applyBorder="1"/>
    <xf numFmtId="167" fontId="6" fillId="0" borderId="0" xfId="2" applyNumberFormat="1" applyFont="1" applyAlignment="1" applyProtection="1"/>
    <xf numFmtId="165" fontId="2" fillId="0" borderId="0" xfId="1" applyNumberFormat="1" applyFont="1" applyAlignment="1"/>
    <xf numFmtId="166" fontId="2" fillId="0" borderId="0" xfId="2" applyNumberFormat="1" applyFont="1" applyAlignment="1"/>
    <xf numFmtId="167" fontId="2" fillId="0" borderId="0" xfId="2" applyNumberFormat="1" applyFont="1" applyAlignment="1"/>
    <xf numFmtId="6" fontId="8" fillId="0" borderId="0" xfId="0" applyNumberFormat="1" applyFont="1"/>
    <xf numFmtId="0" fontId="8" fillId="0" borderId="0" xfId="0" applyFont="1"/>
    <xf numFmtId="10" fontId="8" fillId="0" borderId="0" xfId="0" applyNumberFormat="1" applyFont="1"/>
    <xf numFmtId="167" fontId="1" fillId="0" borderId="0" xfId="2" applyNumberFormat="1" applyFont="1" applyBorder="1" applyAlignment="1" applyProtection="1"/>
    <xf numFmtId="0" fontId="9" fillId="0" borderId="3" xfId="4"/>
    <xf numFmtId="0" fontId="1" fillId="0" borderId="0" xfId="0" applyFont="1" applyAlignment="1">
      <alignment horizontal="right"/>
    </xf>
    <xf numFmtId="6" fontId="1" fillId="0" borderId="0" xfId="0" applyNumberFormat="1" applyFont="1" applyAlignment="1">
      <alignment horizontal="right"/>
    </xf>
    <xf numFmtId="10" fontId="1" fillId="0" borderId="0" xfId="0" applyNumberFormat="1" applyFont="1" applyAlignment="1">
      <alignment horizontal="right"/>
    </xf>
    <xf numFmtId="8" fontId="1" fillId="0" borderId="0" xfId="0" applyNumberFormat="1" applyFont="1" applyAlignment="1">
      <alignment horizontal="right"/>
    </xf>
    <xf numFmtId="0" fontId="9" fillId="0" borderId="0" xfId="4" applyBorder="1" applyAlignment="1">
      <alignment wrapText="1"/>
    </xf>
    <xf numFmtId="0" fontId="0" fillId="5" borderId="4" xfId="0" applyFill="1" applyBorder="1"/>
    <xf numFmtId="0" fontId="0" fillId="5" borderId="5" xfId="0" applyFill="1" applyBorder="1"/>
    <xf numFmtId="165" fontId="3" fillId="2" borderId="6" xfId="1" applyNumberFormat="1" applyFont="1" applyFill="1" applyBorder="1" applyAlignment="1">
      <alignment horizontal="right"/>
    </xf>
    <xf numFmtId="165" fontId="0" fillId="3" borderId="7" xfId="1" applyNumberFormat="1" applyFont="1" applyFill="1" applyBorder="1"/>
    <xf numFmtId="165" fontId="0" fillId="3" borderId="8" xfId="1" applyNumberFormat="1" applyFont="1" applyFill="1" applyBorder="1"/>
    <xf numFmtId="165" fontId="0" fillId="3" borderId="9" xfId="1" applyNumberFormat="1" applyFont="1" applyFill="1" applyBorder="1"/>
    <xf numFmtId="167" fontId="0" fillId="2" borderId="1" xfId="2" applyNumberFormat="1" applyFont="1" applyFill="1" applyBorder="1"/>
    <xf numFmtId="0" fontId="12" fillId="0" borderId="0" xfId="0" applyFont="1"/>
    <xf numFmtId="0" fontId="14" fillId="0" borderId="10" xfId="4" applyNumberFormat="1" applyFont="1" applyFill="1" applyBorder="1" applyAlignment="1" applyProtection="1">
      <alignment horizontal="right"/>
    </xf>
    <xf numFmtId="0" fontId="12" fillId="0" borderId="0" xfId="0" applyFont="1" applyAlignment="1">
      <alignment horizontal="left"/>
    </xf>
    <xf numFmtId="168" fontId="12" fillId="0" borderId="0" xfId="0" applyNumberFormat="1" applyFont="1"/>
    <xf numFmtId="0" fontId="15" fillId="4" borderId="3" xfId="4" applyNumberFormat="1" applyFont="1" applyFill="1" applyAlignment="1" applyProtection="1">
      <alignment wrapText="1"/>
    </xf>
    <xf numFmtId="0" fontId="15" fillId="4" borderId="3" xfId="4" applyNumberFormat="1" applyFont="1" applyFill="1" applyAlignment="1" applyProtection="1">
      <alignment horizontal="center" wrapText="1"/>
    </xf>
    <xf numFmtId="165" fontId="15" fillId="4" borderId="3" xfId="4" applyNumberFormat="1" applyFont="1" applyFill="1" applyAlignment="1" applyProtection="1">
      <alignment horizontal="right" wrapText="1"/>
    </xf>
    <xf numFmtId="166" fontId="15" fillId="4" borderId="3" xfId="4" applyNumberFormat="1" applyFont="1" applyFill="1" applyAlignment="1" applyProtection="1">
      <alignment horizontal="right" wrapText="1"/>
    </xf>
    <xf numFmtId="167" fontId="15" fillId="4" borderId="3" xfId="4" applyNumberFormat="1" applyFont="1" applyFill="1" applyAlignment="1" applyProtection="1">
      <alignment horizontal="right" wrapText="1"/>
    </xf>
    <xf numFmtId="0" fontId="15" fillId="4" borderId="3" xfId="4" quotePrefix="1" applyNumberFormat="1" applyFont="1" applyFill="1" applyAlignment="1" applyProtection="1">
      <alignment wrapText="1"/>
    </xf>
    <xf numFmtId="0" fontId="15" fillId="4" borderId="3" xfId="4" applyNumberFormat="1" applyFont="1" applyFill="1" applyAlignment="1">
      <alignment horizontal="center" wrapText="1"/>
    </xf>
    <xf numFmtId="0" fontId="6" fillId="0" borderId="0" xfId="0" applyFont="1" applyAlignment="1">
      <alignment horizontal="center"/>
    </xf>
    <xf numFmtId="0" fontId="3" fillId="0" borderId="2" xfId="0" applyFont="1" applyBorder="1" applyAlignment="1">
      <alignment horizontal="center"/>
    </xf>
    <xf numFmtId="0" fontId="2" fillId="0" borderId="0" xfId="0" applyFont="1" applyAlignment="1">
      <alignment horizontal="center"/>
    </xf>
    <xf numFmtId="14" fontId="12" fillId="0" borderId="0" xfId="0" applyNumberFormat="1" applyFont="1"/>
    <xf numFmtId="0" fontId="12" fillId="0" borderId="0" xfId="0" applyFont="1" applyAlignment="1">
      <alignment horizontal="center"/>
    </xf>
    <xf numFmtId="0" fontId="9" fillId="0" borderId="3" xfId="4" applyAlignment="1">
      <alignment wrapText="1"/>
    </xf>
    <xf numFmtId="165" fontId="12" fillId="0" borderId="0" xfId="1" applyNumberFormat="1" applyFont="1"/>
    <xf numFmtId="44" fontId="12" fillId="0" borderId="0" xfId="2" applyFont="1"/>
    <xf numFmtId="167" fontId="12" fillId="5" borderId="11" xfId="2" applyNumberFormat="1" applyFont="1" applyFill="1" applyBorder="1"/>
    <xf numFmtId="164" fontId="12" fillId="5" borderId="11" xfId="3" applyNumberFormat="1" applyFont="1" applyFill="1" applyBorder="1"/>
    <xf numFmtId="0" fontId="16" fillId="0" borderId="0" xfId="0" applyFont="1"/>
    <xf numFmtId="167" fontId="16" fillId="6" borderId="2" xfId="2" applyNumberFormat="1" applyFont="1" applyFill="1" applyBorder="1"/>
    <xf numFmtId="164" fontId="16" fillId="6" borderId="2" xfId="3" applyNumberFormat="1" applyFont="1" applyFill="1" applyBorder="1"/>
    <xf numFmtId="0" fontId="9" fillId="0" borderId="3" xfId="4" applyAlignment="1">
      <alignment horizontal="center" wrapText="1"/>
    </xf>
    <xf numFmtId="0" fontId="12" fillId="5" borderId="11" xfId="0" applyFont="1" applyFill="1" applyBorder="1" applyAlignment="1">
      <alignment horizontal="center"/>
    </xf>
    <xf numFmtId="0" fontId="11" fillId="0" borderId="0" xfId="6" applyAlignment="1">
      <alignment horizontal="center"/>
    </xf>
    <xf numFmtId="0" fontId="5" fillId="0" borderId="0" xfId="0" applyFont="1" applyAlignment="1">
      <alignment horizontal="center"/>
    </xf>
    <xf numFmtId="0" fontId="13" fillId="0" borderId="0" xfId="6" applyFont="1" applyFill="1" applyBorder="1" applyAlignment="1" applyProtection="1">
      <alignment horizontal="center"/>
    </xf>
    <xf numFmtId="0" fontId="14" fillId="0" borderId="0" xfId="5" applyFont="1" applyFill="1" applyBorder="1" applyAlignment="1" applyProtection="1">
      <alignment horizontal="center"/>
    </xf>
  </cellXfs>
  <cellStyles count="7">
    <cellStyle name="Comma" xfId="1" builtinId="3"/>
    <cellStyle name="Currency" xfId="2" builtinId="4"/>
    <cellStyle name="Heading 3" xfId="4" builtinId="18"/>
    <cellStyle name="Heading 4" xfId="5" builtinId="19"/>
    <cellStyle name="Normal" xfId="0" builtinId="0"/>
    <cellStyle name="Percent" xfId="3" builtinId="5"/>
    <cellStyle name="Title" xfId="6" builtinId="1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chartsheet" Target="chartsheets/sheet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U.S. Energy Supply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Chart!$A$4</c:f>
              <c:strCache>
                <c:ptCount val="1"/>
                <c:pt idx="0">
                  <c:v>Crude Oil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Chart!$B$3:$G$3</c:f>
              <c:numCache>
                <c:formatCode>General</c:formatCode>
                <c:ptCount val="6"/>
                <c:pt idx="0">
                  <c:v>2008</c:v>
                </c:pt>
                <c:pt idx="1">
                  <c:v>2012</c:v>
                </c:pt>
                <c:pt idx="2">
                  <c:v>2016</c:v>
                </c:pt>
                <c:pt idx="3">
                  <c:v>2020</c:v>
                </c:pt>
                <c:pt idx="4">
                  <c:v>2024</c:v>
                </c:pt>
                <c:pt idx="5">
                  <c:v>2028</c:v>
                </c:pt>
              </c:numCache>
            </c:numRef>
          </c:cat>
          <c:val>
            <c:numRef>
              <c:f>Chart!$B$4:$G$4</c:f>
              <c:numCache>
                <c:formatCode>0.00_)</c:formatCode>
                <c:ptCount val="6"/>
                <c:pt idx="0">
                  <c:v>10.7564706802368</c:v>
                </c:pt>
                <c:pt idx="1">
                  <c:v>12.12220287323</c:v>
                </c:pt>
                <c:pt idx="2">
                  <c:v>11.6735830307007</c:v>
                </c:pt>
                <c:pt idx="3">
                  <c:v>12.5656652450562</c:v>
                </c:pt>
                <c:pt idx="4">
                  <c:v>14.364138603210399</c:v>
                </c:pt>
                <c:pt idx="5">
                  <c:v>15.2901105880737</c:v>
                </c:pt>
              </c:numCache>
            </c:numRef>
          </c:val>
          <c:smooth val="0"/>
          <c:extLst>
            <c:ext xmlns:c16="http://schemas.microsoft.com/office/drawing/2014/chart" uri="{C3380CC4-5D6E-409C-BE32-E72D297353CC}">
              <c16:uniqueId val="{00000000-DFA0-4232-8856-F30904855803}"/>
            </c:ext>
          </c:extLst>
        </c:ser>
        <c:ser>
          <c:idx val="1"/>
          <c:order val="1"/>
          <c:tx>
            <c:strRef>
              <c:f>Chart!$A$5</c:f>
              <c:strCache>
                <c:ptCount val="1"/>
                <c:pt idx="0">
                  <c:v>Natural Gas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Chart!$B$3:$G$3</c:f>
              <c:numCache>
                <c:formatCode>General</c:formatCode>
                <c:ptCount val="6"/>
                <c:pt idx="0">
                  <c:v>2008</c:v>
                </c:pt>
                <c:pt idx="1">
                  <c:v>2012</c:v>
                </c:pt>
                <c:pt idx="2">
                  <c:v>2016</c:v>
                </c:pt>
                <c:pt idx="3">
                  <c:v>2020</c:v>
                </c:pt>
                <c:pt idx="4">
                  <c:v>2024</c:v>
                </c:pt>
                <c:pt idx="5">
                  <c:v>2028</c:v>
                </c:pt>
              </c:numCache>
            </c:numRef>
          </c:cat>
          <c:val>
            <c:numRef>
              <c:f>Chart!$B$5:$G$5</c:f>
              <c:numCache>
                <c:formatCode>0.00_)</c:formatCode>
                <c:ptCount val="6"/>
                <c:pt idx="0">
                  <c:v>21.049394607543899</c:v>
                </c:pt>
                <c:pt idx="1">
                  <c:v>20.141696929931602</c:v>
                </c:pt>
                <c:pt idx="2">
                  <c:v>19.5834560394287</c:v>
                </c:pt>
                <c:pt idx="3">
                  <c:v>20.131959915161101</c:v>
                </c:pt>
                <c:pt idx="4">
                  <c:v>22.0554714202881</c:v>
                </c:pt>
                <c:pt idx="5">
                  <c:v>23.3228759765625</c:v>
                </c:pt>
              </c:numCache>
            </c:numRef>
          </c:val>
          <c:smooth val="0"/>
          <c:extLst>
            <c:ext xmlns:c16="http://schemas.microsoft.com/office/drawing/2014/chart" uri="{C3380CC4-5D6E-409C-BE32-E72D297353CC}">
              <c16:uniqueId val="{00000001-DFA0-4232-8856-F30904855803}"/>
            </c:ext>
          </c:extLst>
        </c:ser>
        <c:ser>
          <c:idx val="2"/>
          <c:order val="2"/>
          <c:tx>
            <c:strRef>
              <c:f>Chart!$A$6</c:f>
              <c:strCache>
                <c:ptCount val="1"/>
                <c:pt idx="0">
                  <c:v>Coal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Chart!$B$3:$G$3</c:f>
              <c:numCache>
                <c:formatCode>General</c:formatCode>
                <c:ptCount val="6"/>
                <c:pt idx="0">
                  <c:v>2008</c:v>
                </c:pt>
                <c:pt idx="1">
                  <c:v>2012</c:v>
                </c:pt>
                <c:pt idx="2">
                  <c:v>2016</c:v>
                </c:pt>
                <c:pt idx="3">
                  <c:v>2020</c:v>
                </c:pt>
                <c:pt idx="4">
                  <c:v>2024</c:v>
                </c:pt>
                <c:pt idx="5">
                  <c:v>2028</c:v>
                </c:pt>
              </c:numCache>
            </c:numRef>
          </c:cat>
          <c:val>
            <c:numRef>
              <c:f>Chart!$B$6:$G$6</c:f>
              <c:numCache>
                <c:formatCode>0.00_)</c:formatCode>
                <c:ptCount val="6"/>
                <c:pt idx="0">
                  <c:v>23.826904296875</c:v>
                </c:pt>
                <c:pt idx="1">
                  <c:v>24.541725158691399</c:v>
                </c:pt>
                <c:pt idx="2">
                  <c:v>24.434251785278299</c:v>
                </c:pt>
                <c:pt idx="3">
                  <c:v>24.556316375732401</c:v>
                </c:pt>
                <c:pt idx="4">
                  <c:v>24.864305496215799</c:v>
                </c:pt>
                <c:pt idx="5">
                  <c:v>25.137374877929702</c:v>
                </c:pt>
              </c:numCache>
            </c:numRef>
          </c:val>
          <c:smooth val="0"/>
          <c:extLst>
            <c:ext xmlns:c16="http://schemas.microsoft.com/office/drawing/2014/chart" uri="{C3380CC4-5D6E-409C-BE32-E72D297353CC}">
              <c16:uniqueId val="{00000002-DFA0-4232-8856-F30904855803}"/>
            </c:ext>
          </c:extLst>
        </c:ser>
        <c:ser>
          <c:idx val="3"/>
          <c:order val="3"/>
          <c:tx>
            <c:strRef>
              <c:f>Chart!$A$7</c:f>
              <c:strCache>
                <c:ptCount val="1"/>
                <c:pt idx="0">
                  <c:v>Nuclear Power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Chart!$B$3:$G$3</c:f>
              <c:numCache>
                <c:formatCode>General</c:formatCode>
                <c:ptCount val="6"/>
                <c:pt idx="0">
                  <c:v>2008</c:v>
                </c:pt>
                <c:pt idx="1">
                  <c:v>2012</c:v>
                </c:pt>
                <c:pt idx="2">
                  <c:v>2016</c:v>
                </c:pt>
                <c:pt idx="3">
                  <c:v>2020</c:v>
                </c:pt>
                <c:pt idx="4">
                  <c:v>2024</c:v>
                </c:pt>
                <c:pt idx="5">
                  <c:v>2028</c:v>
                </c:pt>
              </c:numCache>
            </c:numRef>
          </c:cat>
          <c:val>
            <c:numRef>
              <c:f>Chart!$B$7:$G$7</c:f>
              <c:numCache>
                <c:formatCode>0.00_)</c:formatCode>
                <c:ptCount val="6"/>
                <c:pt idx="0">
                  <c:v>8.3367195129394496</c:v>
                </c:pt>
                <c:pt idx="1">
                  <c:v>8.5038013458252006</c:v>
                </c:pt>
                <c:pt idx="2">
                  <c:v>8.6858358383178693</c:v>
                </c:pt>
                <c:pt idx="3">
                  <c:v>9.1438217163085902</c:v>
                </c:pt>
                <c:pt idx="4">
                  <c:v>9.1987152099609393</c:v>
                </c:pt>
                <c:pt idx="5">
                  <c:v>9.3555088043212908</c:v>
                </c:pt>
              </c:numCache>
            </c:numRef>
          </c:val>
          <c:smooth val="0"/>
          <c:extLst>
            <c:ext xmlns:c16="http://schemas.microsoft.com/office/drawing/2014/chart" uri="{C3380CC4-5D6E-409C-BE32-E72D297353CC}">
              <c16:uniqueId val="{00000003-DFA0-4232-8856-F30904855803}"/>
            </c:ext>
          </c:extLst>
        </c:ser>
        <c:ser>
          <c:idx val="4"/>
          <c:order val="4"/>
          <c:tx>
            <c:strRef>
              <c:f>Chart!$A$8</c:f>
              <c:strCache>
                <c:ptCount val="1"/>
                <c:pt idx="0">
                  <c:v>Hydropower</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Chart!$B$3:$G$3</c:f>
              <c:numCache>
                <c:formatCode>General</c:formatCode>
                <c:ptCount val="6"/>
                <c:pt idx="0">
                  <c:v>2008</c:v>
                </c:pt>
                <c:pt idx="1">
                  <c:v>2012</c:v>
                </c:pt>
                <c:pt idx="2">
                  <c:v>2016</c:v>
                </c:pt>
                <c:pt idx="3">
                  <c:v>2020</c:v>
                </c:pt>
                <c:pt idx="4">
                  <c:v>2024</c:v>
                </c:pt>
                <c:pt idx="5">
                  <c:v>2028</c:v>
                </c:pt>
              </c:numCache>
            </c:numRef>
          </c:cat>
          <c:val>
            <c:numRef>
              <c:f>Chart!$B$8:$G$8</c:f>
              <c:numCache>
                <c:formatCode>0.00_)</c:formatCode>
                <c:ptCount val="6"/>
                <c:pt idx="0">
                  <c:v>2.5872461795806898</c:v>
                </c:pt>
                <c:pt idx="1">
                  <c:v>2.81712865829468</c:v>
                </c:pt>
                <c:pt idx="2">
                  <c:v>2.9483325481414799</c:v>
                </c:pt>
                <c:pt idx="3">
                  <c:v>2.9483325481414799</c:v>
                </c:pt>
                <c:pt idx="4">
                  <c:v>2.94833207130432</c:v>
                </c:pt>
                <c:pt idx="5">
                  <c:v>2.9567966461181601</c:v>
                </c:pt>
              </c:numCache>
            </c:numRef>
          </c:val>
          <c:smooth val="0"/>
          <c:extLst>
            <c:ext xmlns:c16="http://schemas.microsoft.com/office/drawing/2014/chart" uri="{C3380CC4-5D6E-409C-BE32-E72D297353CC}">
              <c16:uniqueId val="{00000004-DFA0-4232-8856-F30904855803}"/>
            </c:ext>
          </c:extLst>
        </c:ser>
        <c:dLbls>
          <c:showLegendKey val="0"/>
          <c:showVal val="0"/>
          <c:showCatName val="0"/>
          <c:showSerName val="0"/>
          <c:showPercent val="0"/>
          <c:showBubbleSize val="0"/>
        </c:dLbls>
        <c:marker val="1"/>
        <c:smooth val="0"/>
        <c:axId val="1814888480"/>
        <c:axId val="1740979408"/>
      </c:lineChart>
      <c:catAx>
        <c:axId val="1814888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740979408"/>
        <c:crosses val="autoZero"/>
        <c:auto val="1"/>
        <c:lblAlgn val="ctr"/>
        <c:lblOffset val="100"/>
        <c:noMultiLvlLbl val="0"/>
      </c:catAx>
      <c:valAx>
        <c:axId val="1740979408"/>
        <c:scaling>
          <c:orientation val="minMax"/>
        </c:scaling>
        <c:delete val="0"/>
        <c:axPos val="l"/>
        <c:majorGridlines>
          <c:spPr>
            <a:ln w="9525" cap="flat" cmpd="sng" algn="ctr">
              <a:solidFill>
                <a:schemeClr val="bg1">
                  <a:lumMod val="50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Quadrillions of BTUs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14888480"/>
        <c:crosses val="autoZero"/>
        <c:crossBetween val="between"/>
        <c:minorUnit val="1"/>
      </c:valAx>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tileRect/>
        </a:grad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08" workbookViewId="0"/>
  </sheetViews>
  <pageMargins left="0.7" right="0.7" top="0.75" bottom="0.75" header="0.3" footer="0.3"/>
  <drawing r:id="rId1"/>
</chartsheet>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161925</xdr:colOff>
      <xdr:row>1</xdr:row>
      <xdr:rowOff>28575</xdr:rowOff>
    </xdr:from>
    <xdr:to>
      <xdr:col>1</xdr:col>
      <xdr:colOff>1638300</xdr:colOff>
      <xdr:row>20</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61925" y="400050"/>
          <a:ext cx="1838325"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C00000"/>
              </a:solidFill>
              <a:latin typeface="+mn-lt"/>
              <a:ea typeface="+mn-ea"/>
              <a:cs typeface="+mn-cs"/>
            </a:rPr>
            <a:t>[1] In cell E19, using the sales data in Columns D:F, determine the sum.</a:t>
          </a:r>
        </a:p>
        <a:p>
          <a:endParaRPr lang="en-US" b="1">
            <a:solidFill>
              <a:srgbClr val="C00000"/>
            </a:solidFill>
          </a:endParaRPr>
        </a:p>
        <a:p>
          <a:r>
            <a:rPr lang="en-US" sz="1100" b="1">
              <a:solidFill>
                <a:srgbClr val="C00000"/>
              </a:solidFill>
              <a:latin typeface="+mn-lt"/>
              <a:ea typeface="+mn-ea"/>
              <a:cs typeface="+mn-cs"/>
            </a:rPr>
            <a:t>[1] In cell E20, using the sales data in Columns D:F, determine the smallest</a:t>
          </a:r>
          <a:r>
            <a:rPr lang="en-US" sz="1100" b="1" baseline="0">
              <a:solidFill>
                <a:srgbClr val="C00000"/>
              </a:solidFill>
              <a:latin typeface="+mn-lt"/>
              <a:ea typeface="+mn-ea"/>
              <a:cs typeface="+mn-cs"/>
            </a:rPr>
            <a:t> value.</a:t>
          </a:r>
        </a:p>
        <a:p>
          <a:endParaRPr lang="en-US" b="1">
            <a:solidFill>
              <a:srgbClr val="C00000"/>
            </a:solidFill>
          </a:endParaRPr>
        </a:p>
        <a:p>
          <a:r>
            <a:rPr lang="en-US" sz="1100" b="1">
              <a:solidFill>
                <a:srgbClr val="C00000"/>
              </a:solidFill>
              <a:latin typeface="+mn-lt"/>
              <a:ea typeface="+mn-ea"/>
              <a:cs typeface="+mn-cs"/>
            </a:rPr>
            <a:t>[1] In cell E21, using the sales data in Columns D:F, determine the largest value.</a:t>
          </a:r>
        </a:p>
        <a:p>
          <a:endParaRPr lang="en-US" b="1">
            <a:solidFill>
              <a:srgbClr val="C00000"/>
            </a:solidFill>
          </a:endParaRPr>
        </a:p>
        <a:p>
          <a:r>
            <a:rPr lang="en-US" sz="1100" b="1">
              <a:solidFill>
                <a:srgbClr val="C00000"/>
              </a:solidFill>
              <a:latin typeface="+mn-lt"/>
              <a:ea typeface="+mn-ea"/>
              <a:cs typeface="+mn-cs"/>
            </a:rPr>
            <a:t>[1] In cell E22, using the sales data in Columns D:F, determine the</a:t>
          </a:r>
          <a:r>
            <a:rPr lang="en-US" sz="1100" b="1" baseline="0">
              <a:solidFill>
                <a:srgbClr val="C00000"/>
              </a:solidFill>
              <a:latin typeface="+mn-lt"/>
              <a:ea typeface="+mn-ea"/>
              <a:cs typeface="+mn-cs"/>
            </a:rPr>
            <a:t> average value.</a:t>
          </a:r>
          <a:endParaRPr lang="en-US" b="1">
            <a:solidFill>
              <a:srgbClr val="C00000"/>
            </a:solidFill>
          </a:endParaRPr>
        </a:p>
        <a:p>
          <a:r>
            <a:rPr lang="en-US" sz="1100">
              <a:solidFill>
                <a:srgbClr val="FF0000"/>
              </a:solidFill>
              <a:latin typeface="+mn-lt"/>
              <a:ea typeface="+mn-ea"/>
              <a:cs typeface="+mn-cs"/>
            </a:rPr>
            <a:t> </a:t>
          </a:r>
          <a:endParaRPr lang="en-US">
            <a:solidFill>
              <a:srgbClr val="FF0000"/>
            </a:solidFill>
          </a:endParaRPr>
        </a:p>
        <a:p>
          <a:endParaRPr lang="en-US" sz="1100"/>
        </a:p>
      </xdr:txBody>
    </xdr:sp>
    <xdr:clientData/>
  </xdr:twoCellAnchor>
  <xdr:twoCellAnchor>
    <xdr:from>
      <xdr:col>5</xdr:col>
      <xdr:colOff>19050</xdr:colOff>
      <xdr:row>17</xdr:row>
      <xdr:rowOff>123825</xdr:rowOff>
    </xdr:from>
    <xdr:to>
      <xdr:col>9</xdr:col>
      <xdr:colOff>323849</xdr:colOff>
      <xdr:row>26</xdr:row>
      <xdr:rowOff>152400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381500" y="3095625"/>
          <a:ext cx="3619499" cy="150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rgbClr val="C00000"/>
              </a:solidFill>
            </a:rPr>
            <a:t>[3]</a:t>
          </a:r>
          <a:r>
            <a:rPr lang="en-US" sz="1100" b="1" baseline="0">
              <a:solidFill>
                <a:srgbClr val="C00000"/>
              </a:solidFill>
            </a:rPr>
            <a:t> In column H, put a formula that will cause the value TRUE to appear if a salesman has reached the quota of </a:t>
          </a:r>
          <a:r>
            <a:rPr lang="en-US" sz="1100" b="1" u="sng" baseline="0">
              <a:solidFill>
                <a:srgbClr val="C00000"/>
              </a:solidFill>
            </a:rPr>
            <a:t>600 or more</a:t>
          </a:r>
          <a:r>
            <a:rPr lang="en-US" sz="1100" b="1" baseline="0">
              <a:solidFill>
                <a:srgbClr val="C00000"/>
              </a:solidFill>
            </a:rPr>
            <a:t> for </a:t>
          </a:r>
          <a:r>
            <a:rPr lang="en-US" sz="1100" b="1" u="sng" baseline="0">
              <a:solidFill>
                <a:srgbClr val="C00000"/>
              </a:solidFill>
            </a:rPr>
            <a:t>ANY</a:t>
          </a:r>
          <a:r>
            <a:rPr lang="en-US" sz="1100" b="1" baseline="0">
              <a:solidFill>
                <a:srgbClr val="C00000"/>
              </a:solidFill>
            </a:rPr>
            <a:t> one of the three months. Display FALSE otherwise.</a:t>
          </a:r>
        </a:p>
        <a:p>
          <a:r>
            <a:rPr lang="en-US" sz="1100" b="1" baseline="0">
              <a:solidFill>
                <a:srgbClr val="C00000"/>
              </a:solidFill>
            </a:rPr>
            <a:t>[3] In column I, put a formula that will cause the value TRUE to appear if a salesman has reached the quota of </a:t>
          </a:r>
          <a:r>
            <a:rPr lang="en-US" sz="1100" b="1" u="sng" baseline="0">
              <a:solidFill>
                <a:srgbClr val="C00000"/>
              </a:solidFill>
            </a:rPr>
            <a:t>600 or more</a:t>
          </a:r>
          <a:r>
            <a:rPr lang="en-US" sz="1100" b="1" baseline="0">
              <a:solidFill>
                <a:srgbClr val="C00000"/>
              </a:solidFill>
            </a:rPr>
            <a:t> for ALL three of the months. Display FALSE otherwise.</a:t>
          </a:r>
          <a:endParaRPr lang="en-US" sz="1100" b="1">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342900</xdr:colOff>
      <xdr:row>0</xdr:row>
      <xdr:rowOff>38099</xdr:rowOff>
    </xdr:from>
    <xdr:to>
      <xdr:col>13</xdr:col>
      <xdr:colOff>152400</xdr:colOff>
      <xdr:row>3</xdr:row>
      <xdr:rowOff>38099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362700" y="38099"/>
          <a:ext cx="2028825"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C00000"/>
              </a:solidFill>
              <a:latin typeface="+mn-lt"/>
              <a:ea typeface="+mn-ea"/>
              <a:cs typeface="+mn-cs"/>
            </a:rPr>
            <a:t>[2] Sort the data in decreasing order by number of shares owned. Stocks with the same number of shares should be in alphabetical order (A to Z) by stock name.</a:t>
          </a:r>
          <a:endParaRPr lang="en-US" b="1">
            <a:solidFill>
              <a:srgbClr val="C00000"/>
            </a:solidFill>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361950</xdr:colOff>
      <xdr:row>0</xdr:row>
      <xdr:rowOff>47625</xdr:rowOff>
    </xdr:from>
    <xdr:to>
      <xdr:col>13</xdr:col>
      <xdr:colOff>57150</xdr:colOff>
      <xdr:row>2</xdr:row>
      <xdr:rowOff>542925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381750" y="47625"/>
          <a:ext cx="19145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C00000"/>
              </a:solidFill>
              <a:latin typeface="+mn-lt"/>
              <a:ea typeface="+mn-ea"/>
              <a:cs typeface="+mn-cs"/>
            </a:rPr>
            <a:t>[2] Create a filter that displays only those stocks that have a profit of $5,000 or more. </a:t>
          </a:r>
          <a:r>
            <a:rPr lang="en-US" sz="1100" b="1" u="sng">
              <a:solidFill>
                <a:srgbClr val="C00000"/>
              </a:solidFill>
              <a:latin typeface="+mn-lt"/>
              <a:ea typeface="+mn-ea"/>
              <a:cs typeface="+mn-cs"/>
            </a:rPr>
            <a:t>Use a rule, not the check boxes</a:t>
          </a:r>
          <a:r>
            <a:rPr lang="en-US" sz="1100" b="1">
              <a:solidFill>
                <a:srgbClr val="C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57151</xdr:colOff>
      <xdr:row>0</xdr:row>
      <xdr:rowOff>152399</xdr:rowOff>
    </xdr:from>
    <xdr:to>
      <xdr:col>13</xdr:col>
      <xdr:colOff>133351</xdr:colOff>
      <xdr:row>2</xdr:row>
      <xdr:rowOff>533400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6467476" y="152399"/>
          <a:ext cx="1905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C00000"/>
              </a:solidFill>
              <a:latin typeface="+mn-lt"/>
              <a:ea typeface="+mn-ea"/>
              <a:cs typeface="+mn-cs"/>
            </a:rPr>
            <a:t>[2] Create a filter that displays all stocks where</a:t>
          </a:r>
          <a:r>
            <a:rPr lang="en-US" sz="1100" b="1" baseline="0">
              <a:solidFill>
                <a:srgbClr val="C00000"/>
              </a:solidFill>
              <a:latin typeface="+mn-lt"/>
              <a:ea typeface="+mn-ea"/>
              <a:cs typeface="+mn-cs"/>
            </a:rPr>
            <a:t> the value in the "Category " column is </a:t>
          </a:r>
          <a:r>
            <a:rPr lang="en-US" sz="1100" b="1">
              <a:solidFill>
                <a:srgbClr val="C00000"/>
              </a:solidFill>
              <a:latin typeface="+mn-lt"/>
              <a:ea typeface="+mn-ea"/>
              <a:cs typeface="+mn-cs"/>
            </a:rPr>
            <a:t> "S" </a:t>
          </a:r>
          <a:r>
            <a:rPr lang="en-US" sz="1100" b="1" baseline="0">
              <a:solidFill>
                <a:srgbClr val="C00000"/>
              </a:solidFill>
              <a:latin typeface="+mn-lt"/>
              <a:ea typeface="+mn-ea"/>
              <a:cs typeface="+mn-cs"/>
            </a:rPr>
            <a:t> or</a:t>
          </a:r>
          <a:r>
            <a:rPr lang="en-US" sz="1100" b="1">
              <a:solidFill>
                <a:srgbClr val="C00000"/>
              </a:solidFill>
              <a:latin typeface="+mn-lt"/>
              <a:ea typeface="+mn-ea"/>
              <a:cs typeface="+mn-cs"/>
            </a:rPr>
            <a:t> "P".</a:t>
          </a:r>
          <a:endParaRPr lang="en-US" b="1">
            <a:solidFill>
              <a:srgbClr val="C00000"/>
            </a:solidFill>
          </a:endParaRPr>
        </a:p>
        <a:p>
          <a:endParaRPr lang="en-US" sz="1100">
            <a:solidFill>
              <a:schemeClr val="dk1"/>
            </a:solidFill>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absoluteAnchor>
    <xdr:pos x="0" y="0"/>
    <xdr:ext cx="8654815" cy="6267685"/>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1</xdr:rowOff>
    </xdr:from>
    <xdr:to>
      <xdr:col>6</xdr:col>
      <xdr:colOff>603250</xdr:colOff>
      <xdr:row>24</xdr:row>
      <xdr:rowOff>91441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1501141"/>
          <a:ext cx="6135370" cy="2773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solidFill>
                <a:srgbClr val="C00000"/>
              </a:solidFill>
              <a:latin typeface="+mn-lt"/>
              <a:ea typeface="+mn-ea"/>
              <a:cs typeface="+mn-cs"/>
            </a:rPr>
            <a:t>Create [1] a </a:t>
          </a:r>
          <a:r>
            <a:rPr lang="en-US" sz="1100" b="1" u="sng">
              <a:solidFill>
                <a:srgbClr val="C00000"/>
              </a:solidFill>
              <a:latin typeface="+mn-lt"/>
              <a:ea typeface="+mn-ea"/>
              <a:cs typeface="+mn-cs"/>
            </a:rPr>
            <a:t>line</a:t>
          </a:r>
          <a:r>
            <a:rPr lang="en-US" sz="1100" b="1" u="sng" baseline="0">
              <a:solidFill>
                <a:srgbClr val="C00000"/>
              </a:solidFill>
              <a:latin typeface="+mn-lt"/>
              <a:ea typeface="+mn-ea"/>
              <a:cs typeface="+mn-cs"/>
            </a:rPr>
            <a:t> chart</a:t>
          </a:r>
          <a:r>
            <a:rPr lang="en-US" sz="1100" b="1" u="none" baseline="0">
              <a:solidFill>
                <a:srgbClr val="C00000"/>
              </a:solidFill>
              <a:latin typeface="+mn-lt"/>
              <a:ea typeface="+mn-ea"/>
              <a:cs typeface="+mn-cs"/>
            </a:rPr>
            <a:t>, [1] subtype "</a:t>
          </a:r>
          <a:r>
            <a:rPr lang="en-US" sz="1100" b="1" u="sng" baseline="0">
              <a:solidFill>
                <a:srgbClr val="C00000"/>
              </a:solidFill>
              <a:latin typeface="+mn-lt"/>
              <a:ea typeface="+mn-ea"/>
              <a:cs typeface="+mn-cs"/>
            </a:rPr>
            <a:t>line with markers</a:t>
          </a:r>
          <a:r>
            <a:rPr lang="en-US" sz="1100" b="1" u="none" baseline="0">
              <a:solidFill>
                <a:srgbClr val="C00000"/>
              </a:solidFill>
              <a:latin typeface="+mn-lt"/>
              <a:ea typeface="+mn-ea"/>
              <a:cs typeface="+mn-cs"/>
            </a:rPr>
            <a:t>", </a:t>
          </a:r>
          <a:r>
            <a:rPr lang="en-US" sz="1100" b="1">
              <a:solidFill>
                <a:srgbClr val="C00000"/>
              </a:solidFill>
              <a:latin typeface="+mn-lt"/>
              <a:ea typeface="+mn-ea"/>
              <a:cs typeface="+mn-cs"/>
            </a:rPr>
            <a:t>that [1] shows the years on the horizontal axis, and a [1] line for each of the five types of energy. </a:t>
          </a:r>
        </a:p>
        <a:p>
          <a:r>
            <a:rPr lang="en-US" sz="1100" b="1">
              <a:solidFill>
                <a:srgbClr val="C00000"/>
              </a:solidFill>
              <a:latin typeface="+mn-lt"/>
              <a:ea typeface="+mn-ea"/>
              <a:cs typeface="+mn-cs"/>
            </a:rPr>
            <a:t>[1] Use the "Move</a:t>
          </a:r>
          <a:r>
            <a:rPr lang="en-US" sz="1100" b="1" baseline="0">
              <a:solidFill>
                <a:srgbClr val="C00000"/>
              </a:solidFill>
              <a:latin typeface="+mn-lt"/>
              <a:ea typeface="+mn-ea"/>
              <a:cs typeface="+mn-cs"/>
            </a:rPr>
            <a:t> Chart" button to put the chart on a worksheet by itself. </a:t>
          </a:r>
          <a:endParaRPr lang="en-US" sz="1100" b="1">
            <a:solidFill>
              <a:srgbClr val="C00000"/>
            </a:solidFill>
            <a:latin typeface="+mn-lt"/>
            <a:ea typeface="+mn-ea"/>
            <a:cs typeface="+mn-cs"/>
          </a:endParaRPr>
        </a:p>
        <a:p>
          <a:r>
            <a:rPr lang="en-US" sz="1100" b="1">
              <a:solidFill>
                <a:srgbClr val="C00000"/>
              </a:solidFill>
              <a:latin typeface="+mn-lt"/>
              <a:ea typeface="+mn-ea"/>
              <a:cs typeface="+mn-cs"/>
            </a:rPr>
            <a:t>[1] The chart should have a legend identifying each of the 5 types of energy.</a:t>
          </a:r>
          <a:endParaRPr lang="en-US" b="1">
            <a:solidFill>
              <a:srgbClr val="C00000"/>
            </a:solidFill>
          </a:endParaRPr>
        </a:p>
        <a:p>
          <a:r>
            <a:rPr lang="en-US" sz="1100" b="1">
              <a:solidFill>
                <a:srgbClr val="C00000"/>
              </a:solidFill>
              <a:latin typeface="+mn-lt"/>
              <a:ea typeface="+mn-ea"/>
              <a:cs typeface="+mn-cs"/>
            </a:rPr>
            <a:t>[1] Set the title "U. S. Energy Supply"</a:t>
          </a:r>
          <a:r>
            <a:rPr lang="en-US" sz="1100" b="1" baseline="0">
              <a:solidFill>
                <a:srgbClr val="C00000"/>
              </a:solidFill>
              <a:latin typeface="+mn-lt"/>
              <a:ea typeface="+mn-ea"/>
              <a:cs typeface="+mn-cs"/>
            </a:rPr>
            <a:t> and place it </a:t>
          </a:r>
          <a:r>
            <a:rPr lang="en-US" sz="1100" b="1" u="sng" baseline="0">
              <a:solidFill>
                <a:srgbClr val="C00000"/>
              </a:solidFill>
              <a:latin typeface="+mn-lt"/>
              <a:ea typeface="+mn-ea"/>
              <a:cs typeface="+mn-cs"/>
            </a:rPr>
            <a:t>above</a:t>
          </a:r>
          <a:r>
            <a:rPr lang="en-US" sz="1100" b="1" u="none" baseline="0">
              <a:solidFill>
                <a:srgbClr val="C00000"/>
              </a:solidFill>
              <a:latin typeface="+mn-lt"/>
              <a:ea typeface="+mn-ea"/>
              <a:cs typeface="+mn-cs"/>
            </a:rPr>
            <a:t> the chart.</a:t>
          </a:r>
          <a:endParaRPr lang="en-US" sz="1100" b="1">
            <a:solidFill>
              <a:srgbClr val="C00000"/>
            </a:solidFill>
            <a:latin typeface="+mn-lt"/>
            <a:ea typeface="+mn-ea"/>
            <a:cs typeface="+mn-cs"/>
          </a:endParaRPr>
        </a:p>
        <a:p>
          <a:r>
            <a:rPr lang="en-US" sz="1100" b="1">
              <a:solidFill>
                <a:srgbClr val="C00000"/>
              </a:solidFill>
              <a:latin typeface="+mn-lt"/>
              <a:ea typeface="+mn-ea"/>
              <a:cs typeface="+mn-cs"/>
            </a:rPr>
            <a:t>[1] Set</a:t>
          </a:r>
          <a:r>
            <a:rPr lang="en-US" sz="1100" b="1" baseline="0">
              <a:solidFill>
                <a:srgbClr val="C00000"/>
              </a:solidFill>
              <a:latin typeface="+mn-lt"/>
              <a:ea typeface="+mn-ea"/>
              <a:cs typeface="+mn-cs"/>
            </a:rPr>
            <a:t> the y-axis (vertical) title to "Quadrillions of BTUs"</a:t>
          </a:r>
          <a:r>
            <a:rPr lang="en-US" sz="1100" b="1" u="none" baseline="0">
              <a:solidFill>
                <a:srgbClr val="C00000"/>
              </a:solidFill>
              <a:latin typeface="+mn-lt"/>
              <a:ea typeface="+mn-ea"/>
              <a:cs typeface="+mn-cs"/>
            </a:rPr>
            <a:t>. </a:t>
          </a:r>
          <a:endParaRPr lang="en-US" b="1">
            <a:solidFill>
              <a:srgbClr val="C00000"/>
            </a:solidFill>
          </a:endParaRPr>
        </a:p>
        <a:p>
          <a:r>
            <a:rPr lang="en-US" sz="1100" b="1">
              <a:solidFill>
                <a:srgbClr val="C00000"/>
              </a:solidFill>
              <a:latin typeface="+mn-lt"/>
              <a:ea typeface="+mn-ea"/>
              <a:cs typeface="+mn-cs"/>
            </a:rPr>
            <a:t>[1] Make the chart title font size 20 points.</a:t>
          </a:r>
          <a:endParaRPr lang="en-US" b="1">
            <a:solidFill>
              <a:srgbClr val="C00000"/>
            </a:solidFill>
          </a:endParaRPr>
        </a:p>
        <a:p>
          <a:r>
            <a:rPr lang="en-US" sz="1100" b="1">
              <a:solidFill>
                <a:srgbClr val="C00000"/>
              </a:solidFill>
              <a:latin typeface="+mn-lt"/>
              <a:ea typeface="+mn-ea"/>
              <a:cs typeface="+mn-cs"/>
            </a:rPr>
            <a:t>[1] Make the text on the </a:t>
          </a:r>
          <a:r>
            <a:rPr lang="en-US" sz="1100" b="1" u="sng">
              <a:solidFill>
                <a:srgbClr val="C00000"/>
              </a:solidFill>
              <a:latin typeface="+mn-lt"/>
              <a:ea typeface="+mn-ea"/>
              <a:cs typeface="+mn-cs"/>
            </a:rPr>
            <a:t>horizontal axis</a:t>
          </a:r>
          <a:r>
            <a:rPr lang="en-US" sz="1100" b="1">
              <a:solidFill>
                <a:srgbClr val="C00000"/>
              </a:solidFill>
              <a:latin typeface="+mn-lt"/>
              <a:ea typeface="+mn-ea"/>
              <a:cs typeface="+mn-cs"/>
            </a:rPr>
            <a:t>, the </a:t>
          </a:r>
          <a:r>
            <a:rPr lang="en-US" sz="1100" b="1" u="sng">
              <a:solidFill>
                <a:srgbClr val="C00000"/>
              </a:solidFill>
              <a:latin typeface="+mn-lt"/>
              <a:ea typeface="+mn-ea"/>
              <a:cs typeface="+mn-cs"/>
            </a:rPr>
            <a:t>vertical axis</a:t>
          </a:r>
          <a:r>
            <a:rPr lang="en-US" sz="1100" b="1">
              <a:solidFill>
                <a:srgbClr val="C00000"/>
              </a:solidFill>
              <a:latin typeface="+mn-lt"/>
              <a:ea typeface="+mn-ea"/>
              <a:cs typeface="+mn-cs"/>
            </a:rPr>
            <a:t>, and the </a:t>
          </a:r>
          <a:r>
            <a:rPr lang="en-US" sz="1100" b="1" u="sng">
              <a:solidFill>
                <a:srgbClr val="C00000"/>
              </a:solidFill>
              <a:latin typeface="+mn-lt"/>
              <a:ea typeface="+mn-ea"/>
              <a:cs typeface="+mn-cs"/>
            </a:rPr>
            <a:t>legend </a:t>
          </a:r>
          <a:r>
            <a:rPr lang="en-US" sz="1100" b="1">
              <a:solidFill>
                <a:srgbClr val="C00000"/>
              </a:solidFill>
              <a:latin typeface="+mn-lt"/>
              <a:ea typeface="+mn-ea"/>
              <a:cs typeface="+mn-cs"/>
            </a:rPr>
            <a:t>14 points.</a:t>
          </a:r>
          <a:endParaRPr lang="en-US" b="1">
            <a:solidFill>
              <a:srgbClr val="C00000"/>
            </a:solidFill>
          </a:endParaRPr>
        </a:p>
        <a:p>
          <a:r>
            <a:rPr lang="en-US" sz="1100" b="1">
              <a:solidFill>
                <a:srgbClr val="C00000"/>
              </a:solidFill>
              <a:latin typeface="+mn-lt"/>
              <a:ea typeface="+mn-ea"/>
              <a:cs typeface="+mn-cs"/>
            </a:rPr>
            <a:t>[1] Rotate the numbers on the horizontal axis 45 degrees</a:t>
          </a:r>
          <a:r>
            <a:rPr lang="en-US" sz="1100" b="1" baseline="0">
              <a:solidFill>
                <a:srgbClr val="C00000"/>
              </a:solidFill>
              <a:latin typeface="+mn-lt"/>
              <a:ea typeface="+mn-ea"/>
              <a:cs typeface="+mn-cs"/>
            </a:rPr>
            <a:t> (either right or left).</a:t>
          </a:r>
          <a:endParaRPr lang="en-US" b="1">
            <a:solidFill>
              <a:srgbClr val="C00000"/>
            </a:solidFill>
          </a:endParaRPr>
        </a:p>
        <a:p>
          <a:r>
            <a:rPr lang="en-US" sz="1100" b="1">
              <a:solidFill>
                <a:srgbClr val="C00000"/>
              </a:solidFill>
              <a:latin typeface="+mn-lt"/>
              <a:ea typeface="+mn-ea"/>
              <a:cs typeface="+mn-cs"/>
            </a:rPr>
            <a:t>[1] Display minor grid lines every 1 unit.</a:t>
          </a:r>
          <a:r>
            <a:rPr lang="en-US" sz="1100" b="1" baseline="0">
              <a:solidFill>
                <a:srgbClr val="C00000"/>
              </a:solidFill>
              <a:latin typeface="+mn-lt"/>
              <a:ea typeface="+mn-ea"/>
              <a:cs typeface="+mn-cs"/>
            </a:rPr>
            <a:t> Leave the major grid lines at 5 units. </a:t>
          </a:r>
        </a:p>
        <a:p>
          <a:r>
            <a:rPr lang="en-US" sz="1100" b="1" baseline="0">
              <a:solidFill>
                <a:srgbClr val="C00000"/>
              </a:solidFill>
              <a:latin typeface="+mn-lt"/>
              <a:ea typeface="+mn-ea"/>
              <a:cs typeface="+mn-cs"/>
            </a:rPr>
            <a:t>[1] Format the numbers on the y-axis with </a:t>
          </a:r>
          <a:r>
            <a:rPr lang="en-US" sz="1100" b="1" u="sng" baseline="0">
              <a:solidFill>
                <a:srgbClr val="C00000"/>
              </a:solidFill>
              <a:latin typeface="+mn-lt"/>
              <a:ea typeface="+mn-ea"/>
              <a:cs typeface="+mn-cs"/>
            </a:rPr>
            <a:t>zero</a:t>
          </a:r>
          <a:r>
            <a:rPr lang="en-US" sz="1100" b="1" u="none" baseline="0">
              <a:solidFill>
                <a:srgbClr val="C00000"/>
              </a:solidFill>
              <a:latin typeface="+mn-lt"/>
              <a:ea typeface="+mn-ea"/>
              <a:cs typeface="+mn-cs"/>
            </a:rPr>
            <a:t> decimal places.</a:t>
          </a:r>
        </a:p>
        <a:p>
          <a:r>
            <a:rPr lang="en-US" sz="1100" b="1" u="none" baseline="0">
              <a:solidFill>
                <a:srgbClr val="C00000"/>
              </a:solidFill>
              <a:latin typeface="+mn-lt"/>
              <a:ea typeface="+mn-ea"/>
              <a:cs typeface="+mn-cs"/>
            </a:rPr>
            <a:t>[1] Format the "plot area" (the area between the grid lines) with the "pre-set gradient" called "Light Gradient--Accent 1".</a:t>
          </a:r>
          <a:endParaRPr lang="en-US" b="1">
            <a:solidFill>
              <a:srgbClr val="C00000"/>
            </a:solidFill>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266700</xdr:colOff>
      <xdr:row>3</xdr:row>
      <xdr:rowOff>2</xdr:rowOff>
    </xdr:from>
    <xdr:to>
      <xdr:col>13</xdr:col>
      <xdr:colOff>314324</xdr:colOff>
      <xdr:row>23</xdr:row>
      <xdr:rowOff>9526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66700" y="485777"/>
          <a:ext cx="7972424" cy="3248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0">
              <a:solidFill>
                <a:srgbClr val="C00000"/>
              </a:solidFill>
              <a:effectLst/>
              <a:latin typeface="+mn-lt"/>
              <a:ea typeface="+mn-ea"/>
              <a:cs typeface="+mn-cs"/>
            </a:rPr>
            <a:t>[1] </a:t>
          </a:r>
          <a:r>
            <a:rPr lang="en-US" sz="1100" b="0" baseline="0">
              <a:solidFill>
                <a:srgbClr val="C00000"/>
              </a:solidFill>
              <a:effectLst/>
              <a:latin typeface="+mn-lt"/>
              <a:ea typeface="+mn-ea"/>
              <a:cs typeface="+mn-cs"/>
            </a:rPr>
            <a:t> Save </a:t>
          </a:r>
          <a:r>
            <a:rPr lang="en-US" sz="1100" b="0">
              <a:solidFill>
                <a:srgbClr val="C00000"/>
              </a:solidFill>
              <a:effectLst/>
              <a:latin typeface="+mn-lt"/>
              <a:ea typeface="+mn-ea"/>
              <a:cs typeface="+mn-cs"/>
            </a:rPr>
            <a:t>the file  on your desktop with the name </a:t>
          </a:r>
          <a:r>
            <a:rPr lang="en-US" sz="1100" b="1">
              <a:solidFill>
                <a:srgbClr val="C00000"/>
              </a:solidFill>
              <a:effectLst/>
              <a:latin typeface="+mn-lt"/>
              <a:ea typeface="+mn-ea"/>
              <a:cs typeface="+mn-cs"/>
            </a:rPr>
            <a:t>PracticeTest-Part01-FirstName-LastName.xlsx</a:t>
          </a:r>
          <a:r>
            <a:rPr lang="en-US" sz="1100" b="0">
              <a:solidFill>
                <a:srgbClr val="C00000"/>
              </a:solidFill>
              <a:effectLst/>
              <a:latin typeface="+mn-lt"/>
              <a:ea typeface="+mn-ea"/>
              <a:cs typeface="+mn-cs"/>
            </a:rPr>
            <a:t> using your first and last name.</a:t>
          </a:r>
          <a:endParaRPr lang="en-US">
            <a:solidFill>
              <a:srgbClr val="C00000"/>
            </a:solidFill>
            <a:effectLst/>
          </a:endParaRPr>
        </a:p>
        <a:p>
          <a:r>
            <a:rPr lang="en-US" sz="1100" b="0">
              <a:solidFill>
                <a:srgbClr val="C00000"/>
              </a:solidFill>
              <a:effectLst/>
              <a:latin typeface="+mn-lt"/>
              <a:ea typeface="+mn-ea"/>
              <a:cs typeface="+mn-cs"/>
            </a:rPr>
            <a:t>[1] </a:t>
          </a:r>
          <a:r>
            <a:rPr lang="en-US" sz="1100" b="0" u="sng">
              <a:solidFill>
                <a:srgbClr val="C00000"/>
              </a:solidFill>
              <a:effectLst/>
              <a:latin typeface="+mn-lt"/>
              <a:ea typeface="+mn-ea"/>
              <a:cs typeface="+mn-cs"/>
            </a:rPr>
            <a:t>Merge and center</a:t>
          </a:r>
          <a:r>
            <a:rPr lang="en-US" sz="1100" b="0">
              <a:solidFill>
                <a:srgbClr val="C00000"/>
              </a:solidFill>
              <a:effectLst/>
              <a:latin typeface="+mn-lt"/>
              <a:ea typeface="+mn-ea"/>
              <a:cs typeface="+mn-cs"/>
            </a:rPr>
            <a:t> the text in A1 over all columns from “Name” to “Note”.</a:t>
          </a:r>
          <a:endParaRPr lang="en-US">
            <a:solidFill>
              <a:srgbClr val="C00000"/>
            </a:solidFill>
            <a:effectLst/>
          </a:endParaRPr>
        </a:p>
        <a:p>
          <a:r>
            <a:rPr lang="en-US" sz="1100" b="0">
              <a:solidFill>
                <a:srgbClr val="C00000"/>
              </a:solidFill>
              <a:effectLst/>
              <a:latin typeface="+mn-lt"/>
              <a:ea typeface="+mn-ea"/>
              <a:cs typeface="+mn-cs"/>
            </a:rPr>
            <a:t>[1] Set the font for the entire worksheet to </a:t>
          </a:r>
          <a:r>
            <a:rPr lang="en-US" sz="1100" b="0" u="sng">
              <a:solidFill>
                <a:srgbClr val="C00000"/>
              </a:solidFill>
              <a:effectLst/>
              <a:latin typeface="+mn-lt"/>
              <a:ea typeface="+mn-ea"/>
              <a:cs typeface="+mn-cs"/>
            </a:rPr>
            <a:t>10-point</a:t>
          </a:r>
          <a:r>
            <a:rPr lang="en-US" sz="1100" b="0">
              <a:solidFill>
                <a:srgbClr val="C00000"/>
              </a:solidFill>
              <a:effectLst/>
              <a:latin typeface="+mn-lt"/>
              <a:ea typeface="+mn-ea"/>
              <a:cs typeface="+mn-cs"/>
            </a:rPr>
            <a:t> </a:t>
          </a:r>
          <a:r>
            <a:rPr lang="en-US" sz="1100" b="0" u="sng">
              <a:solidFill>
                <a:srgbClr val="C00000"/>
              </a:solidFill>
              <a:effectLst/>
              <a:latin typeface="+mn-lt"/>
              <a:ea typeface="+mn-ea"/>
              <a:cs typeface="+mn-cs"/>
            </a:rPr>
            <a:t>Verdana</a:t>
          </a:r>
          <a:r>
            <a:rPr lang="en-US" sz="1100" b="0">
              <a:solidFill>
                <a:srgbClr val="C00000"/>
              </a:solidFill>
              <a:effectLst/>
              <a:latin typeface="+mn-lt"/>
              <a:ea typeface="+mn-ea"/>
              <a:cs typeface="+mn-cs"/>
            </a:rPr>
            <a:t>.</a:t>
          </a:r>
          <a:endParaRPr lang="en-US">
            <a:solidFill>
              <a:srgbClr val="C00000"/>
            </a:solidFill>
            <a:effectLst/>
          </a:endParaRPr>
        </a:p>
        <a:p>
          <a:r>
            <a:rPr lang="en-US" sz="1100" b="0">
              <a:solidFill>
                <a:srgbClr val="C00000"/>
              </a:solidFill>
              <a:effectLst/>
              <a:latin typeface="+mn-lt"/>
              <a:ea typeface="+mn-ea"/>
              <a:cs typeface="+mn-cs"/>
            </a:rPr>
            <a:t>[1] Make the text in A1 the Cell Style called Title. </a:t>
          </a:r>
          <a:endParaRPr lang="en-US">
            <a:solidFill>
              <a:srgbClr val="C00000"/>
            </a:solidFill>
            <a:effectLst/>
          </a:endParaRPr>
        </a:p>
        <a:p>
          <a:r>
            <a:rPr lang="en-US" sz="1100" b="0">
              <a:solidFill>
                <a:srgbClr val="C00000"/>
              </a:solidFill>
              <a:effectLst/>
              <a:latin typeface="+mn-lt"/>
              <a:ea typeface="+mn-ea"/>
              <a:cs typeface="+mn-cs"/>
            </a:rPr>
            <a:t>[1] Make the text in A4:L4 the Cell Style called Heading 3.</a:t>
          </a:r>
          <a:endParaRPr lang="en-US">
            <a:solidFill>
              <a:srgbClr val="C00000"/>
            </a:solidFill>
            <a:effectLst/>
          </a:endParaRPr>
        </a:p>
        <a:p>
          <a:r>
            <a:rPr lang="en-US" sz="1100" b="0">
              <a:solidFill>
                <a:srgbClr val="C00000"/>
              </a:solidFill>
              <a:effectLst/>
              <a:latin typeface="+mn-lt"/>
              <a:ea typeface="+mn-ea"/>
              <a:cs typeface="+mn-cs"/>
            </a:rPr>
            <a:t>[1] In A4:L4, turn on the "wrap text" feature. Make each column wide enough</a:t>
          </a:r>
          <a:r>
            <a:rPr lang="en-US" sz="1100" b="0" baseline="0">
              <a:solidFill>
                <a:srgbClr val="C00000"/>
              </a:solidFill>
              <a:effectLst/>
              <a:latin typeface="+mn-lt"/>
              <a:ea typeface="+mn-ea"/>
              <a:cs typeface="+mn-cs"/>
            </a:rPr>
            <a:t> so that no words in the heading are split over two lines. </a:t>
          </a:r>
          <a:endParaRPr lang="en-US">
            <a:solidFill>
              <a:srgbClr val="C00000"/>
            </a:solidFill>
            <a:effectLst/>
          </a:endParaRPr>
        </a:p>
        <a:p>
          <a:r>
            <a:rPr lang="en-US" sz="1100" b="0">
              <a:solidFill>
                <a:srgbClr val="C00000"/>
              </a:solidFill>
              <a:effectLst/>
              <a:latin typeface="+mn-lt"/>
              <a:ea typeface="+mn-ea"/>
              <a:cs typeface="+mn-cs"/>
            </a:rPr>
            <a:t>[1] Set the height of row 4 (column headings) to </a:t>
          </a:r>
          <a:r>
            <a:rPr lang="en-US" sz="1100" b="0" u="sng">
              <a:solidFill>
                <a:srgbClr val="C00000"/>
              </a:solidFill>
              <a:effectLst/>
              <a:latin typeface="+mn-lt"/>
              <a:ea typeface="+mn-ea"/>
              <a:cs typeface="+mn-cs"/>
            </a:rPr>
            <a:t>50</a:t>
          </a:r>
          <a:r>
            <a:rPr lang="en-US" sz="1100" b="0">
              <a:solidFill>
                <a:srgbClr val="C00000"/>
              </a:solidFill>
              <a:effectLst/>
              <a:latin typeface="+mn-lt"/>
              <a:ea typeface="+mn-ea"/>
              <a:cs typeface="+mn-cs"/>
            </a:rPr>
            <a:t>.</a:t>
          </a:r>
          <a:endParaRPr lang="en-US">
            <a:solidFill>
              <a:srgbClr val="C00000"/>
            </a:solidFill>
            <a:effectLst/>
          </a:endParaRPr>
        </a:p>
        <a:p>
          <a:r>
            <a:rPr lang="en-US" sz="1100" b="0">
              <a:solidFill>
                <a:srgbClr val="C00000"/>
              </a:solidFill>
              <a:effectLst/>
              <a:latin typeface="+mn-lt"/>
              <a:ea typeface="+mn-ea"/>
              <a:cs typeface="+mn-cs"/>
            </a:rPr>
            <a:t>[1] Calculate the "Total Purchase Value” by multiplying the “Shares” by the “Purchase Cost Per Share”.</a:t>
          </a:r>
          <a:endParaRPr lang="en-US">
            <a:solidFill>
              <a:srgbClr val="C00000"/>
            </a:solidFill>
            <a:effectLst/>
          </a:endParaRPr>
        </a:p>
        <a:p>
          <a:r>
            <a:rPr lang="en-US" sz="1100" b="0">
              <a:solidFill>
                <a:srgbClr val="C00000"/>
              </a:solidFill>
              <a:effectLst/>
              <a:latin typeface="+mn-lt"/>
              <a:ea typeface="+mn-ea"/>
              <a:cs typeface="+mn-cs"/>
            </a:rPr>
            <a:t>[1] Calculate the "Total Current Value” by multiplying the “Shares” by the “Current Cost Per Share”.</a:t>
          </a:r>
          <a:endParaRPr lang="en-US">
            <a:solidFill>
              <a:srgbClr val="C00000"/>
            </a:solidFill>
            <a:effectLst/>
          </a:endParaRPr>
        </a:p>
        <a:p>
          <a:r>
            <a:rPr lang="en-US" sz="1100" b="0">
              <a:solidFill>
                <a:srgbClr val="C00000"/>
              </a:solidFill>
              <a:effectLst/>
              <a:latin typeface="+mn-lt"/>
              <a:ea typeface="+mn-ea"/>
              <a:cs typeface="+mn-cs"/>
            </a:rPr>
            <a:t>[1] Calculate the “Profit or Loss” by subtracting the “Total Purchase Value” </a:t>
          </a:r>
          <a:r>
            <a:rPr lang="en-US" sz="1100" b="0" u="sng">
              <a:solidFill>
                <a:srgbClr val="C00000"/>
              </a:solidFill>
              <a:effectLst/>
              <a:latin typeface="+mn-lt"/>
              <a:ea typeface="+mn-ea"/>
              <a:cs typeface="+mn-cs"/>
            </a:rPr>
            <a:t>from</a:t>
          </a:r>
          <a:r>
            <a:rPr lang="en-US" sz="1100" b="0">
              <a:solidFill>
                <a:srgbClr val="C00000"/>
              </a:solidFill>
              <a:effectLst/>
              <a:latin typeface="+mn-lt"/>
              <a:ea typeface="+mn-ea"/>
              <a:cs typeface="+mn-cs"/>
            </a:rPr>
            <a:t> the “Total Current Value”. This will give </a:t>
          </a:r>
          <a:r>
            <a:rPr lang="en-US" sz="1100" b="0" u="sng">
              <a:solidFill>
                <a:srgbClr val="C00000"/>
              </a:solidFill>
              <a:effectLst/>
              <a:latin typeface="+mn-lt"/>
              <a:ea typeface="+mn-ea"/>
              <a:cs typeface="+mn-cs"/>
            </a:rPr>
            <a:t>positive values to profits, and negative values to losses</a:t>
          </a:r>
          <a:r>
            <a:rPr lang="en-US" sz="1100" b="0">
              <a:solidFill>
                <a:srgbClr val="C00000"/>
              </a:solidFill>
              <a:effectLst/>
              <a:latin typeface="+mn-lt"/>
              <a:ea typeface="+mn-ea"/>
              <a:cs typeface="+mn-cs"/>
            </a:rPr>
            <a:t>.</a:t>
          </a:r>
          <a:endParaRPr lang="en-US">
            <a:solidFill>
              <a:srgbClr val="C00000"/>
            </a:solidFill>
            <a:effectLst/>
          </a:endParaRPr>
        </a:p>
        <a:p>
          <a:r>
            <a:rPr lang="en-US" sz="1100" b="0">
              <a:solidFill>
                <a:srgbClr val="C00000"/>
              </a:solidFill>
              <a:effectLst/>
              <a:latin typeface="+mn-lt"/>
              <a:ea typeface="+mn-ea"/>
              <a:cs typeface="+mn-cs"/>
            </a:rPr>
            <a:t>[1] Calculate the sum of the "Total Purchase Value” column and put the result at the bottom of the column (in the “Totals” row).</a:t>
          </a:r>
          <a:endParaRPr lang="en-US">
            <a:solidFill>
              <a:srgbClr val="C00000"/>
            </a:solidFill>
            <a:effectLst/>
          </a:endParaRPr>
        </a:p>
        <a:p>
          <a:r>
            <a:rPr lang="en-US" sz="1100" b="0">
              <a:solidFill>
                <a:srgbClr val="C00000"/>
              </a:solidFill>
              <a:effectLst/>
              <a:latin typeface="+mn-lt"/>
              <a:ea typeface="+mn-ea"/>
              <a:cs typeface="+mn-cs"/>
            </a:rPr>
            <a:t>[1] Calculate the sum of the “Total Current Value” column and put the result at the bottom of the column (in the “Totals” row).</a:t>
          </a:r>
          <a:endParaRPr lang="en-US">
            <a:solidFill>
              <a:srgbClr val="C00000"/>
            </a:solidFill>
            <a:effectLst/>
          </a:endParaRPr>
        </a:p>
        <a:p>
          <a:r>
            <a:rPr lang="en-US" sz="1100" b="0">
              <a:solidFill>
                <a:srgbClr val="C00000"/>
              </a:solidFill>
              <a:effectLst/>
              <a:latin typeface="+mn-lt"/>
              <a:ea typeface="+mn-ea"/>
              <a:cs typeface="+mn-cs"/>
            </a:rPr>
            <a:t>[1] Calculate the sum of the “Profit or Loss” column and put the result at the bottom of the column (in the “Totals” row).</a:t>
          </a:r>
          <a:endParaRPr lang="en-US">
            <a:solidFill>
              <a:srgbClr val="C00000"/>
            </a:solidFill>
            <a:effectLst/>
          </a:endParaRPr>
        </a:p>
        <a:p>
          <a:endParaRPr lang="en-US" sz="1100" b="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1</xdr:row>
      <xdr:rowOff>9525</xdr:rowOff>
    </xdr:from>
    <xdr:to>
      <xdr:col>14</xdr:col>
      <xdr:colOff>209550</xdr:colOff>
      <xdr:row>30</xdr:row>
      <xdr:rowOff>19050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09550" y="171450"/>
          <a:ext cx="8534400" cy="470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0">
              <a:solidFill>
                <a:srgbClr val="C00000"/>
              </a:solidFill>
              <a:effectLst/>
              <a:latin typeface="+mn-lt"/>
              <a:ea typeface="+mn-ea"/>
              <a:cs typeface="+mn-cs"/>
            </a:rPr>
            <a:t>[2] Calculate each stock's "Percent Increase" by finding the increase (this is already in the "Profit or Loss" column) and dividing it by the "Total Purchase Value". </a:t>
          </a:r>
          <a:endParaRPr lang="en-US" sz="1000">
            <a:solidFill>
              <a:srgbClr val="C00000"/>
            </a:solidFill>
            <a:effectLst/>
          </a:endParaRPr>
        </a:p>
        <a:p>
          <a:r>
            <a:rPr lang="en-US" sz="1100" b="0">
              <a:solidFill>
                <a:srgbClr val="C00000"/>
              </a:solidFill>
              <a:effectLst/>
              <a:latin typeface="+mn-lt"/>
              <a:ea typeface="+mn-ea"/>
              <a:cs typeface="+mn-cs"/>
            </a:rPr>
            <a:t>[2] Calculate each stock's "Percent of Total Portfolio" by dividing the stock’s "Total Current Value" by the total </a:t>
          </a:r>
          <a:r>
            <a:rPr lang="en-US" sz="1100" b="0" u="sng">
              <a:solidFill>
                <a:srgbClr val="C00000"/>
              </a:solidFill>
              <a:effectLst/>
              <a:latin typeface="+mn-lt"/>
              <a:ea typeface="+mn-ea"/>
              <a:cs typeface="+mn-cs"/>
            </a:rPr>
            <a:t>current</a:t>
          </a:r>
          <a:r>
            <a:rPr lang="en-US" sz="1100" b="0">
              <a:solidFill>
                <a:srgbClr val="C00000"/>
              </a:solidFill>
              <a:effectLst/>
              <a:latin typeface="+mn-lt"/>
              <a:ea typeface="+mn-ea"/>
              <a:cs typeface="+mn-cs"/>
            </a:rPr>
            <a:t> portfolio value (bottom of column H).</a:t>
          </a:r>
          <a:endParaRPr lang="en-US" sz="1000">
            <a:solidFill>
              <a:srgbClr val="C00000"/>
            </a:solidFill>
            <a:effectLst/>
          </a:endParaRPr>
        </a:p>
        <a:p>
          <a:r>
            <a:rPr lang="en-US" sz="1100" b="0">
              <a:solidFill>
                <a:srgbClr val="C00000"/>
              </a:solidFill>
              <a:effectLst/>
              <a:latin typeface="+mn-lt"/>
              <a:ea typeface="+mn-ea"/>
              <a:cs typeface="+mn-cs"/>
            </a:rPr>
            <a:t>[1] Calculate the sum of the "Percentage of Total Portfolio" column and put the result in the “Totals” row of the column. Note that, if your calculations are correct, this number should be 100% (or 1 if not formatted as a percent).</a:t>
          </a:r>
          <a:endParaRPr lang="en-US" sz="1000">
            <a:solidFill>
              <a:srgbClr val="C00000"/>
            </a:solidFill>
            <a:effectLst/>
          </a:endParaRPr>
        </a:p>
        <a:p>
          <a:r>
            <a:rPr lang="en-US" sz="1100" b="0">
              <a:solidFill>
                <a:srgbClr val="C00000"/>
              </a:solidFill>
              <a:effectLst/>
              <a:latin typeface="+mn-lt"/>
              <a:ea typeface="+mn-ea"/>
              <a:cs typeface="+mn-cs"/>
            </a:rPr>
            <a:t>[2] In the “Note” column, put a formula that will put a plus sign in the cell if the stock shows a profit, and a minus sign in the cell if the stock shows a loss.</a:t>
          </a:r>
          <a:endParaRPr lang="en-US" sz="1000">
            <a:solidFill>
              <a:srgbClr val="C00000"/>
            </a:solidFill>
            <a:effectLst/>
          </a:endParaRPr>
        </a:p>
        <a:p>
          <a:r>
            <a:rPr lang="en-US" sz="1100" b="0">
              <a:solidFill>
                <a:srgbClr val="C00000"/>
              </a:solidFill>
              <a:effectLst/>
              <a:latin typeface="+mn-lt"/>
              <a:ea typeface="+mn-ea"/>
              <a:cs typeface="+mn-cs"/>
            </a:rPr>
            <a:t>[1] Format the “Shares” column as whole numbers with a comma and zero decimal places.</a:t>
          </a:r>
          <a:endParaRPr lang="en-US" sz="1000">
            <a:solidFill>
              <a:srgbClr val="C00000"/>
            </a:solidFill>
            <a:effectLst/>
          </a:endParaRPr>
        </a:p>
        <a:p>
          <a:r>
            <a:rPr lang="en-US" sz="1100" b="0">
              <a:solidFill>
                <a:srgbClr val="C00000"/>
              </a:solidFill>
              <a:effectLst/>
              <a:latin typeface="+mn-lt"/>
              <a:ea typeface="+mn-ea"/>
              <a:cs typeface="+mn-cs"/>
            </a:rPr>
            <a:t>[1] Format the “Purchase Cost</a:t>
          </a:r>
          <a:r>
            <a:rPr lang="en-US" sz="1100" b="0" baseline="0">
              <a:solidFill>
                <a:srgbClr val="C00000"/>
              </a:solidFill>
              <a:effectLst/>
              <a:latin typeface="+mn-lt"/>
              <a:ea typeface="+mn-ea"/>
              <a:cs typeface="+mn-cs"/>
            </a:rPr>
            <a:t> </a:t>
          </a:r>
          <a:r>
            <a:rPr lang="en-US" sz="1100" b="0">
              <a:solidFill>
                <a:srgbClr val="C00000"/>
              </a:solidFill>
              <a:effectLst/>
              <a:latin typeface="+mn-lt"/>
              <a:ea typeface="+mn-ea"/>
              <a:cs typeface="+mn-cs"/>
            </a:rPr>
            <a:t>Per Share” and the “Current Price Per Share” as dollar values with </a:t>
          </a:r>
          <a:r>
            <a:rPr lang="en-US" sz="1100" b="0" u="sng">
              <a:solidFill>
                <a:srgbClr val="C00000"/>
              </a:solidFill>
              <a:effectLst/>
              <a:latin typeface="+mn-lt"/>
              <a:ea typeface="+mn-ea"/>
              <a:cs typeface="+mn-cs"/>
            </a:rPr>
            <a:t>2 decimal places</a:t>
          </a:r>
          <a:r>
            <a:rPr lang="en-US" sz="1100" b="0">
              <a:solidFill>
                <a:srgbClr val="C00000"/>
              </a:solidFill>
              <a:effectLst/>
              <a:latin typeface="+mn-lt"/>
              <a:ea typeface="+mn-ea"/>
              <a:cs typeface="+mn-cs"/>
            </a:rPr>
            <a:t>.</a:t>
          </a:r>
          <a:endParaRPr lang="en-US" sz="1000">
            <a:solidFill>
              <a:srgbClr val="C00000"/>
            </a:solidFill>
            <a:effectLst/>
          </a:endParaRPr>
        </a:p>
        <a:p>
          <a:r>
            <a:rPr lang="en-US" sz="1100" b="0">
              <a:solidFill>
                <a:srgbClr val="C00000"/>
              </a:solidFill>
              <a:effectLst/>
              <a:latin typeface="+mn-lt"/>
              <a:ea typeface="+mn-ea"/>
              <a:cs typeface="+mn-cs"/>
            </a:rPr>
            <a:t>[1] Format the “Total Purchase Value”, “Total Current Value”, and the “Profit or Loss” columns with a dollar sign and </a:t>
          </a:r>
          <a:r>
            <a:rPr lang="en-US" sz="1100" b="0" u="sng">
              <a:solidFill>
                <a:srgbClr val="C00000"/>
              </a:solidFill>
              <a:effectLst/>
              <a:latin typeface="+mn-lt"/>
              <a:ea typeface="+mn-ea"/>
              <a:cs typeface="+mn-cs"/>
            </a:rPr>
            <a:t>0 decimal places</a:t>
          </a:r>
          <a:r>
            <a:rPr lang="en-US" sz="1100" b="0">
              <a:solidFill>
                <a:srgbClr val="C00000"/>
              </a:solidFill>
              <a:effectLst/>
              <a:latin typeface="+mn-lt"/>
              <a:ea typeface="+mn-ea"/>
              <a:cs typeface="+mn-cs"/>
            </a:rPr>
            <a:t>. Don’t forget the totals at the bottom of those columns.</a:t>
          </a:r>
          <a:endParaRPr lang="en-US" sz="1000">
            <a:solidFill>
              <a:srgbClr val="C00000"/>
            </a:solidFill>
            <a:effectLst/>
          </a:endParaRPr>
        </a:p>
        <a:p>
          <a:r>
            <a:rPr lang="en-US" sz="1100" b="0">
              <a:solidFill>
                <a:srgbClr val="C00000"/>
              </a:solidFill>
              <a:effectLst/>
              <a:latin typeface="+mn-lt"/>
              <a:ea typeface="+mn-ea"/>
              <a:cs typeface="+mn-cs"/>
            </a:rPr>
            <a:t>[1] Format the “Percent of Total Portfolio”</a:t>
          </a:r>
          <a:r>
            <a:rPr lang="en-US" sz="1100" b="0" baseline="0">
              <a:solidFill>
                <a:srgbClr val="C00000"/>
              </a:solidFill>
              <a:effectLst/>
              <a:latin typeface="+mn-lt"/>
              <a:ea typeface="+mn-ea"/>
              <a:cs typeface="+mn-cs"/>
            </a:rPr>
            <a:t> and </a:t>
          </a:r>
          <a:r>
            <a:rPr lang="en-US" sz="1100" b="0">
              <a:solidFill>
                <a:srgbClr val="C00000"/>
              </a:solidFill>
              <a:effectLst/>
              <a:latin typeface="+mn-lt"/>
              <a:ea typeface="+mn-ea"/>
              <a:cs typeface="+mn-cs"/>
            </a:rPr>
            <a:t>the "Percent Increase" columns as percents with 1 decimal place. Don’t forget the total at the bottom of the “Percent of Total Portfolio” column</a:t>
          </a:r>
          <a:endParaRPr lang="en-US" sz="1000">
            <a:solidFill>
              <a:srgbClr val="C00000"/>
            </a:solidFill>
            <a:effectLst/>
          </a:endParaRPr>
        </a:p>
        <a:p>
          <a:r>
            <a:rPr lang="en-US" sz="1100" b="0">
              <a:solidFill>
                <a:srgbClr val="C00000"/>
              </a:solidFill>
              <a:effectLst/>
              <a:latin typeface="+mn-lt"/>
              <a:ea typeface="+mn-ea"/>
              <a:cs typeface="+mn-cs"/>
            </a:rPr>
            <a:t>[1] Make the "Totals" row bold.</a:t>
          </a:r>
          <a:endParaRPr lang="en-US" sz="1000">
            <a:solidFill>
              <a:srgbClr val="C00000"/>
            </a:solidFill>
            <a:effectLst/>
          </a:endParaRPr>
        </a:p>
        <a:p>
          <a:r>
            <a:rPr lang="en-US" sz="1100" b="0">
              <a:solidFill>
                <a:srgbClr val="C00000"/>
              </a:solidFill>
              <a:effectLst/>
              <a:latin typeface="+mn-lt"/>
              <a:ea typeface="+mn-ea"/>
              <a:cs typeface="+mn-cs"/>
            </a:rPr>
            <a:t>[1] Put a “bottom double border” below the numbers in the "Totals" row.</a:t>
          </a:r>
          <a:endParaRPr lang="en-US" sz="1000">
            <a:solidFill>
              <a:srgbClr val="C00000"/>
            </a:solidFill>
            <a:effectLst/>
          </a:endParaRPr>
        </a:p>
        <a:p>
          <a:r>
            <a:rPr lang="en-US" sz="1100" b="0">
              <a:solidFill>
                <a:srgbClr val="C00000"/>
              </a:solidFill>
              <a:effectLst/>
              <a:latin typeface="+mn-lt"/>
              <a:ea typeface="+mn-ea"/>
              <a:cs typeface="+mn-cs"/>
            </a:rPr>
            <a:t>[1] Right align columns C through K (including the headings at the tops of those columns).</a:t>
          </a:r>
          <a:endParaRPr lang="en-US" sz="1000">
            <a:solidFill>
              <a:srgbClr val="C00000"/>
            </a:solidFill>
            <a:effectLst/>
          </a:endParaRPr>
        </a:p>
        <a:p>
          <a:r>
            <a:rPr lang="en-US" sz="1100" b="0">
              <a:solidFill>
                <a:srgbClr val="C00000"/>
              </a:solidFill>
              <a:effectLst/>
              <a:latin typeface="+mn-lt"/>
              <a:ea typeface="+mn-ea"/>
              <a:cs typeface="+mn-cs"/>
            </a:rPr>
            <a:t>[1] Center align the “Category” column and the “Note” column (including the headings at the tops of those columns).</a:t>
          </a:r>
          <a:endParaRPr lang="en-US" sz="1000">
            <a:solidFill>
              <a:srgbClr val="C00000"/>
            </a:solidFill>
            <a:effectLst/>
          </a:endParaRPr>
        </a:p>
        <a:p>
          <a:r>
            <a:rPr lang="en-US" sz="1100" b="0">
              <a:solidFill>
                <a:srgbClr val="C00000"/>
              </a:solidFill>
              <a:effectLst/>
              <a:latin typeface="+mn-lt"/>
              <a:ea typeface="+mn-ea"/>
              <a:cs typeface="+mn-cs"/>
            </a:rPr>
            <a:t>[1] Change the name in the header to your first and last name in 10-point Arial bold.</a:t>
          </a:r>
          <a:endParaRPr lang="en-US" sz="1000">
            <a:solidFill>
              <a:srgbClr val="C00000"/>
            </a:solidFill>
            <a:effectLst/>
          </a:endParaRPr>
        </a:p>
        <a:p>
          <a:r>
            <a:rPr lang="en-US" sz="1100" b="0">
              <a:solidFill>
                <a:srgbClr val="C00000"/>
              </a:solidFill>
              <a:effectLst/>
              <a:latin typeface="+mn-lt"/>
              <a:ea typeface="+mn-ea"/>
              <a:cs typeface="+mn-cs"/>
            </a:rPr>
            <a:t>[1] Make all columns </a:t>
          </a:r>
          <a:r>
            <a:rPr lang="en-US" sz="1100" b="0" u="sng">
              <a:solidFill>
                <a:srgbClr val="C00000"/>
              </a:solidFill>
              <a:effectLst/>
              <a:latin typeface="+mn-lt"/>
              <a:ea typeface="+mn-ea"/>
              <a:cs typeface="+mn-cs"/>
            </a:rPr>
            <a:t>as wide as they need to be</a:t>
          </a:r>
          <a:r>
            <a:rPr lang="en-US" sz="1100" b="0">
              <a:solidFill>
                <a:srgbClr val="C00000"/>
              </a:solidFill>
              <a:effectLst/>
              <a:latin typeface="+mn-lt"/>
              <a:ea typeface="+mn-ea"/>
              <a:cs typeface="+mn-cs"/>
            </a:rPr>
            <a:t> to correctly display all of their data and headings.</a:t>
          </a:r>
          <a:endParaRPr lang="en-US" sz="1000">
            <a:solidFill>
              <a:srgbClr val="C00000"/>
            </a:solidFill>
            <a:effectLst/>
          </a:endParaRPr>
        </a:p>
        <a:p>
          <a:r>
            <a:rPr lang="en-US" sz="1100" b="0">
              <a:solidFill>
                <a:srgbClr val="C00000"/>
              </a:solidFill>
              <a:effectLst/>
              <a:latin typeface="+mn-lt"/>
              <a:ea typeface="+mn-ea"/>
              <a:cs typeface="+mn-cs"/>
            </a:rPr>
            <a:t>[1] Do a print preview and set the orientation to landscape, [1] centered horizontally, [1] without grid lines.  [1] Make sure that the entire worksheet will fit on a single page.</a:t>
          </a:r>
          <a:endParaRPr lang="en-US" sz="1000">
            <a:solidFill>
              <a:srgbClr val="C00000"/>
            </a:solidFill>
            <a:effectLst/>
          </a:endParaRPr>
        </a:p>
        <a:p>
          <a:endParaRPr 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33"/>
  <sheetViews>
    <sheetView tabSelected="1" zoomScale="81" zoomScaleNormal="81" workbookViewId="0">
      <selection activeCell="N10" sqref="N10"/>
    </sheetView>
  </sheetViews>
  <sheetFormatPr defaultRowHeight="12.5" x14ac:dyDescent="0.25"/>
  <cols>
    <col min="1" max="1" width="5.453125" customWidth="1"/>
    <col min="2" max="2" width="25" bestFit="1" customWidth="1"/>
    <col min="3" max="3" width="11.54296875" customWidth="1"/>
    <col min="4" max="6" width="11.7265625" customWidth="1"/>
    <col min="7" max="7" width="4.7265625" customWidth="1"/>
    <col min="8" max="8" width="17.26953125" customWidth="1"/>
    <col min="9" max="9" width="16" customWidth="1"/>
    <col min="10" max="10" width="13.7265625" customWidth="1"/>
  </cols>
  <sheetData>
    <row r="1" spans="1:9" s="32" customFormat="1" ht="27.5" thickBot="1" x14ac:dyDescent="0.3">
      <c r="D1" s="32" t="s">
        <v>49</v>
      </c>
      <c r="E1" s="32" t="s">
        <v>50</v>
      </c>
      <c r="F1" s="32" t="s">
        <v>51</v>
      </c>
      <c r="H1" s="37" t="s">
        <v>52</v>
      </c>
      <c r="I1" s="37" t="s">
        <v>53</v>
      </c>
    </row>
    <row r="2" spans="1:9" ht="13" thickBot="1" x14ac:dyDescent="0.3">
      <c r="C2" s="33" t="s">
        <v>54</v>
      </c>
      <c r="D2" s="44">
        <v>896</v>
      </c>
      <c r="E2" s="44">
        <v>320</v>
      </c>
      <c r="F2" s="44">
        <v>404</v>
      </c>
      <c r="H2" s="38" t="b">
        <f>OR(D2&gt;=600,E2&gt;=600,F2&gt;=600)</f>
        <v>1</v>
      </c>
      <c r="I2" s="39" t="b">
        <f>AND(D2&gt;=600,E2&gt;=600,F2&gt;=600)</f>
        <v>0</v>
      </c>
    </row>
    <row r="3" spans="1:9" ht="13.5" thickBot="1" x14ac:dyDescent="0.35">
      <c r="A3" s="2"/>
      <c r="B3" s="3"/>
      <c r="C3" s="33" t="s">
        <v>55</v>
      </c>
      <c r="D3" s="44">
        <v>908</v>
      </c>
      <c r="E3" s="44">
        <v>439</v>
      </c>
      <c r="F3" s="44">
        <v>896</v>
      </c>
      <c r="H3" s="38" t="b">
        <f t="shared" ref="H3:H17" si="0">OR(D3&gt;=600,E3&gt;=600,F3&gt;=600)</f>
        <v>1</v>
      </c>
      <c r="I3" s="39" t="b">
        <f t="shared" ref="I3:I17" si="1">AND(D3&gt;=600,E3&gt;=600,F3&gt;=600)</f>
        <v>0</v>
      </c>
    </row>
    <row r="4" spans="1:9" ht="13.5" thickBot="1" x14ac:dyDescent="0.35">
      <c r="A4" s="2"/>
      <c r="B4" s="3"/>
      <c r="C4" s="34" t="s">
        <v>56</v>
      </c>
      <c r="D4" s="44">
        <v>843</v>
      </c>
      <c r="E4" s="44">
        <v>621</v>
      </c>
      <c r="F4" s="44">
        <v>355</v>
      </c>
      <c r="H4" s="38" t="b">
        <f t="shared" si="0"/>
        <v>1</v>
      </c>
      <c r="I4" s="39" t="b">
        <f t="shared" si="1"/>
        <v>0</v>
      </c>
    </row>
    <row r="5" spans="1:9" ht="13.5" thickBot="1" x14ac:dyDescent="0.35">
      <c r="A5" s="2"/>
      <c r="B5" s="3"/>
      <c r="C5" s="34" t="s">
        <v>57</v>
      </c>
      <c r="D5" s="44">
        <v>776</v>
      </c>
      <c r="E5" s="44">
        <v>261</v>
      </c>
      <c r="F5" s="44">
        <v>435</v>
      </c>
      <c r="H5" s="38" t="b">
        <f t="shared" si="0"/>
        <v>1</v>
      </c>
      <c r="I5" s="39" t="b">
        <f t="shared" si="1"/>
        <v>0</v>
      </c>
    </row>
    <row r="6" spans="1:9" ht="13.5" thickBot="1" x14ac:dyDescent="0.35">
      <c r="A6" s="2"/>
      <c r="B6" s="3"/>
      <c r="C6" s="35" t="s">
        <v>58</v>
      </c>
      <c r="D6" s="44">
        <v>258</v>
      </c>
      <c r="E6" s="44">
        <v>125</v>
      </c>
      <c r="F6" s="44">
        <v>999</v>
      </c>
      <c r="H6" s="38" t="b">
        <f t="shared" si="0"/>
        <v>1</v>
      </c>
      <c r="I6" s="39" t="b">
        <f t="shared" si="1"/>
        <v>0</v>
      </c>
    </row>
    <row r="7" spans="1:9" ht="13.5" thickBot="1" x14ac:dyDescent="0.35">
      <c r="A7" s="2"/>
      <c r="B7" s="3"/>
      <c r="C7" s="33" t="s">
        <v>55</v>
      </c>
      <c r="D7" s="44">
        <v>395</v>
      </c>
      <c r="E7" s="44">
        <v>608</v>
      </c>
      <c r="F7" s="44">
        <v>930</v>
      </c>
      <c r="H7" s="38" t="b">
        <f t="shared" si="0"/>
        <v>1</v>
      </c>
      <c r="I7" s="39" t="b">
        <f t="shared" si="1"/>
        <v>0</v>
      </c>
    </row>
    <row r="8" spans="1:9" ht="13.5" thickBot="1" x14ac:dyDescent="0.35">
      <c r="A8" s="2"/>
      <c r="B8" s="3"/>
      <c r="C8" s="33" t="s">
        <v>59</v>
      </c>
      <c r="D8" s="44">
        <v>45</v>
      </c>
      <c r="E8" s="44">
        <v>865</v>
      </c>
      <c r="F8" s="44">
        <v>209</v>
      </c>
      <c r="H8" s="38" t="b">
        <f t="shared" si="0"/>
        <v>1</v>
      </c>
      <c r="I8" s="39" t="b">
        <f t="shared" si="1"/>
        <v>0</v>
      </c>
    </row>
    <row r="9" spans="1:9" ht="13.5" thickBot="1" x14ac:dyDescent="0.35">
      <c r="A9" s="2"/>
      <c r="B9" s="3"/>
      <c r="C9" s="33" t="s">
        <v>60</v>
      </c>
      <c r="D9" s="44">
        <v>783</v>
      </c>
      <c r="E9" s="44">
        <v>760</v>
      </c>
      <c r="F9" s="44">
        <v>408</v>
      </c>
      <c r="H9" s="38" t="b">
        <f t="shared" si="0"/>
        <v>1</v>
      </c>
      <c r="I9" s="39" t="b">
        <f t="shared" si="1"/>
        <v>0</v>
      </c>
    </row>
    <row r="10" spans="1:9" ht="13.5" thickBot="1" x14ac:dyDescent="0.35">
      <c r="A10" s="2"/>
      <c r="B10" s="3"/>
      <c r="C10" s="36" t="s">
        <v>61</v>
      </c>
      <c r="D10" s="44">
        <v>21</v>
      </c>
      <c r="E10" s="44">
        <v>895</v>
      </c>
      <c r="F10" s="44">
        <v>234</v>
      </c>
      <c r="H10" s="38" t="b">
        <f t="shared" si="0"/>
        <v>1</v>
      </c>
      <c r="I10" s="39" t="b">
        <f t="shared" si="1"/>
        <v>0</v>
      </c>
    </row>
    <row r="11" spans="1:9" ht="13.5" thickBot="1" x14ac:dyDescent="0.35">
      <c r="A11" s="2"/>
      <c r="B11" s="3"/>
      <c r="C11" s="33" t="s">
        <v>62</v>
      </c>
      <c r="D11" s="44">
        <v>58</v>
      </c>
      <c r="E11" s="44">
        <v>147</v>
      </c>
      <c r="F11" s="44">
        <v>197</v>
      </c>
      <c r="H11" s="38" t="b">
        <f t="shared" si="0"/>
        <v>0</v>
      </c>
      <c r="I11" s="39" t="b">
        <f t="shared" si="1"/>
        <v>0</v>
      </c>
    </row>
    <row r="12" spans="1:9" ht="13.5" thickBot="1" x14ac:dyDescent="0.35">
      <c r="A12" s="2"/>
      <c r="B12" s="3"/>
      <c r="C12" s="33" t="s">
        <v>63</v>
      </c>
      <c r="D12" s="44">
        <v>665</v>
      </c>
      <c r="E12" s="44">
        <v>411</v>
      </c>
      <c r="F12" s="44">
        <v>129</v>
      </c>
      <c r="H12" s="38" t="b">
        <f t="shared" si="0"/>
        <v>1</v>
      </c>
      <c r="I12" s="39" t="b">
        <f t="shared" si="1"/>
        <v>0</v>
      </c>
    </row>
    <row r="13" spans="1:9" ht="13.5" thickBot="1" x14ac:dyDescent="0.35">
      <c r="A13" s="2"/>
      <c r="B13" s="3"/>
      <c r="C13" s="34" t="s">
        <v>64</v>
      </c>
      <c r="D13" s="44">
        <v>314</v>
      </c>
      <c r="E13" s="44">
        <v>550</v>
      </c>
      <c r="F13" s="44">
        <v>607</v>
      </c>
      <c r="H13" s="38" t="b">
        <f t="shared" si="0"/>
        <v>1</v>
      </c>
      <c r="I13" s="39" t="b">
        <f t="shared" si="1"/>
        <v>0</v>
      </c>
    </row>
    <row r="14" spans="1:9" ht="13.5" thickBot="1" x14ac:dyDescent="0.35">
      <c r="A14" s="2"/>
      <c r="B14" s="3"/>
      <c r="C14" s="34" t="s">
        <v>65</v>
      </c>
      <c r="D14" s="44">
        <v>762</v>
      </c>
      <c r="E14" s="44">
        <v>917</v>
      </c>
      <c r="F14" s="44">
        <v>885</v>
      </c>
      <c r="H14" s="38" t="b">
        <f t="shared" si="0"/>
        <v>1</v>
      </c>
      <c r="I14" s="39" t="b">
        <f t="shared" si="1"/>
        <v>1</v>
      </c>
    </row>
    <row r="15" spans="1:9" ht="13.5" thickBot="1" x14ac:dyDescent="0.35">
      <c r="A15" s="2"/>
      <c r="B15" s="3"/>
      <c r="C15" s="35" t="s">
        <v>66</v>
      </c>
      <c r="D15" s="44">
        <v>560</v>
      </c>
      <c r="E15" s="44">
        <v>548</v>
      </c>
      <c r="F15" s="44">
        <v>539</v>
      </c>
      <c r="H15" s="38" t="b">
        <f t="shared" si="0"/>
        <v>0</v>
      </c>
      <c r="I15" s="39" t="b">
        <f t="shared" si="1"/>
        <v>0</v>
      </c>
    </row>
    <row r="16" spans="1:9" ht="13.5" thickBot="1" x14ac:dyDescent="0.35">
      <c r="A16" s="2"/>
      <c r="B16" s="3"/>
      <c r="C16" s="33" t="s">
        <v>67</v>
      </c>
      <c r="D16" s="44">
        <v>919</v>
      </c>
      <c r="E16" s="44">
        <v>120</v>
      </c>
      <c r="F16" s="44">
        <v>631</v>
      </c>
      <c r="H16" s="38" t="b">
        <f t="shared" si="0"/>
        <v>1</v>
      </c>
      <c r="I16" s="39" t="b">
        <f t="shared" si="1"/>
        <v>0</v>
      </c>
    </row>
    <row r="17" spans="1:9" ht="13" x14ac:dyDescent="0.3">
      <c r="A17" s="2"/>
      <c r="B17" s="3"/>
      <c r="C17" s="33" t="s">
        <v>68</v>
      </c>
      <c r="D17" s="44">
        <v>255</v>
      </c>
      <c r="E17" s="44">
        <v>563</v>
      </c>
      <c r="F17" s="44">
        <v>679</v>
      </c>
      <c r="H17" s="38" t="b">
        <f t="shared" si="0"/>
        <v>1</v>
      </c>
      <c r="I17" s="39" t="b">
        <f t="shared" si="1"/>
        <v>0</v>
      </c>
    </row>
    <row r="18" spans="1:9" ht="13.5" thickBot="1" x14ac:dyDescent="0.35">
      <c r="A18" s="2"/>
      <c r="B18" s="3"/>
    </row>
    <row r="19" spans="1:9" ht="13" x14ac:dyDescent="0.3">
      <c r="A19" s="2"/>
      <c r="B19" s="3"/>
      <c r="D19" s="40" t="s">
        <v>41</v>
      </c>
      <c r="E19" s="41">
        <f>SUM(D2:F17)</f>
        <v>25145</v>
      </c>
    </row>
    <row r="20" spans="1:9" ht="13" x14ac:dyDescent="0.3">
      <c r="A20" s="2"/>
      <c r="B20" s="3"/>
      <c r="D20" s="40" t="s">
        <v>42</v>
      </c>
      <c r="E20" s="42">
        <f>MIN(D2:F17)</f>
        <v>21</v>
      </c>
    </row>
    <row r="21" spans="1:9" ht="13" x14ac:dyDescent="0.3">
      <c r="A21" s="2"/>
      <c r="B21" s="3"/>
      <c r="D21" s="40" t="s">
        <v>43</v>
      </c>
      <c r="E21" s="42">
        <f>MAX(D2:F17)</f>
        <v>999</v>
      </c>
    </row>
    <row r="22" spans="1:9" ht="13.5" thickBot="1" x14ac:dyDescent="0.35">
      <c r="A22" s="2"/>
      <c r="B22" s="3"/>
      <c r="C22" s="28"/>
      <c r="D22" s="40" t="s">
        <v>44</v>
      </c>
      <c r="E22" s="43">
        <f>AVERAGE(D2:F17)</f>
        <v>523.85416666666663</v>
      </c>
      <c r="F22" s="4"/>
    </row>
    <row r="23" spans="1:9" ht="13" x14ac:dyDescent="0.3">
      <c r="A23" s="2"/>
      <c r="B23" s="3"/>
      <c r="C23" s="28"/>
      <c r="F23" s="4"/>
    </row>
    <row r="24" spans="1:9" ht="13" x14ac:dyDescent="0.3">
      <c r="A24" s="2"/>
      <c r="B24" s="3"/>
      <c r="C24" s="28"/>
      <c r="F24" s="4"/>
    </row>
    <row r="25" spans="1:9" ht="13" x14ac:dyDescent="0.3">
      <c r="A25" s="2"/>
      <c r="B25" s="3"/>
      <c r="C25" s="29"/>
      <c r="F25" s="4"/>
    </row>
    <row r="26" spans="1:9" ht="13" x14ac:dyDescent="0.3">
      <c r="A26" s="2"/>
      <c r="B26" s="3"/>
      <c r="C26" s="29"/>
      <c r="F26" s="4"/>
    </row>
    <row r="27" spans="1:9" ht="13" x14ac:dyDescent="0.3">
      <c r="A27" s="2"/>
      <c r="B27" s="3"/>
      <c r="C27" s="29"/>
      <c r="D27" s="4"/>
      <c r="E27" s="4"/>
      <c r="F27" s="4"/>
    </row>
    <row r="28" spans="1:9" ht="13" x14ac:dyDescent="0.3">
      <c r="A28" s="2"/>
      <c r="B28" s="3"/>
      <c r="C28" s="30"/>
      <c r="D28" s="4"/>
      <c r="E28" s="4"/>
      <c r="F28" s="4"/>
    </row>
    <row r="29" spans="1:9" ht="13" x14ac:dyDescent="0.3">
      <c r="A29" s="2"/>
      <c r="B29" s="3"/>
      <c r="C29" s="30"/>
      <c r="D29" s="4"/>
      <c r="E29" s="4"/>
      <c r="F29" s="4"/>
    </row>
    <row r="30" spans="1:9" ht="13" x14ac:dyDescent="0.3">
      <c r="A30" s="2"/>
      <c r="B30" s="3"/>
      <c r="D30" s="4"/>
      <c r="E30" s="4"/>
      <c r="F30" s="4"/>
    </row>
    <row r="31" spans="1:9" ht="13" x14ac:dyDescent="0.3">
      <c r="A31" s="2"/>
      <c r="B31" s="3"/>
      <c r="D31" s="4"/>
      <c r="E31" s="4"/>
      <c r="F31" s="4"/>
    </row>
    <row r="32" spans="1:9" ht="13" x14ac:dyDescent="0.3">
      <c r="A32" s="2"/>
      <c r="B32" s="3"/>
      <c r="D32" s="4"/>
      <c r="E32" s="4"/>
      <c r="F32" s="4"/>
    </row>
    <row r="33" spans="1:6" ht="13" x14ac:dyDescent="0.3">
      <c r="A33" s="2"/>
      <c r="B33" s="3"/>
      <c r="D33" s="4"/>
      <c r="E33" s="4"/>
      <c r="F33" s="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C230"/>
  <sheetViews>
    <sheetView zoomScale="90" zoomScaleNormal="90" workbookViewId="0">
      <selection activeCell="I36" sqref="I36"/>
    </sheetView>
  </sheetViews>
  <sheetFormatPr defaultColWidth="9.1796875" defaultRowHeight="16" x14ac:dyDescent="0.4"/>
  <cols>
    <col min="1" max="1" width="12.26953125" style="1" bestFit="1" customWidth="1"/>
    <col min="2" max="2" width="10.1796875" style="58" customWidth="1"/>
    <col min="3" max="3" width="8.81640625" style="25" customWidth="1"/>
    <col min="4" max="5" width="10.26953125" style="26" bestFit="1" customWidth="1"/>
    <col min="6" max="8" width="10.54296875" style="27" customWidth="1"/>
    <col min="9" max="9" width="9.7265625" style="1" customWidth="1"/>
    <col min="10" max="10" width="5.81640625" style="58" customWidth="1"/>
    <col min="11" max="16384" width="9.1796875" style="1"/>
  </cols>
  <sheetData>
    <row r="1" spans="1:107" ht="30" x14ac:dyDescent="0.6">
      <c r="A1" s="72" t="s">
        <v>39</v>
      </c>
      <c r="B1" s="72"/>
      <c r="C1" s="72"/>
      <c r="D1" s="72"/>
      <c r="E1" s="72"/>
      <c r="F1" s="72"/>
      <c r="G1" s="72"/>
      <c r="H1" s="72"/>
      <c r="I1" s="72"/>
      <c r="J1" s="72"/>
    </row>
    <row r="2" spans="1:107" x14ac:dyDescent="0.4">
      <c r="A2" s="5"/>
      <c r="B2" s="56"/>
      <c r="C2" s="6"/>
      <c r="D2" s="7"/>
      <c r="E2" s="7"/>
      <c r="F2" s="8"/>
      <c r="G2" s="8"/>
      <c r="H2" s="8"/>
      <c r="I2" s="5"/>
      <c r="J2" s="56"/>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row>
    <row r="3" spans="1:107" s="10" customFormat="1" ht="48" customHeight="1" thickBot="1" x14ac:dyDescent="0.45">
      <c r="A3" s="49" t="s">
        <v>0</v>
      </c>
      <c r="B3" s="50" t="s">
        <v>34</v>
      </c>
      <c r="C3" s="51" t="s">
        <v>1</v>
      </c>
      <c r="D3" s="52" t="s">
        <v>69</v>
      </c>
      <c r="E3" s="52" t="s">
        <v>70</v>
      </c>
      <c r="F3" s="53" t="s">
        <v>71</v>
      </c>
      <c r="G3" s="53" t="s">
        <v>72</v>
      </c>
      <c r="H3" s="53" t="s">
        <v>2</v>
      </c>
      <c r="I3" s="54" t="s">
        <v>3</v>
      </c>
      <c r="J3" s="55" t="s">
        <v>40</v>
      </c>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row>
    <row r="4" spans="1:107" x14ac:dyDescent="0.4">
      <c r="A4" s="5" t="s">
        <v>6</v>
      </c>
      <c r="B4" s="56" t="s">
        <v>35</v>
      </c>
      <c r="C4" s="11">
        <v>2000</v>
      </c>
      <c r="D4" s="12">
        <v>15.5</v>
      </c>
      <c r="E4" s="12">
        <v>12</v>
      </c>
      <c r="F4" s="13">
        <v>31000</v>
      </c>
      <c r="G4" s="13">
        <v>24000</v>
      </c>
      <c r="H4" s="13">
        <v>-7000</v>
      </c>
      <c r="I4" s="14">
        <v>3.2096020594946546E-2</v>
      </c>
      <c r="J4" s="56" t="s">
        <v>48</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row>
    <row r="5" spans="1:107" x14ac:dyDescent="0.4">
      <c r="A5" s="5" t="s">
        <v>12</v>
      </c>
      <c r="B5" s="56" t="s">
        <v>38</v>
      </c>
      <c r="C5" s="11">
        <v>2000</v>
      </c>
      <c r="D5" s="12">
        <v>8.75</v>
      </c>
      <c r="E5" s="12">
        <v>9.75</v>
      </c>
      <c r="F5" s="13">
        <v>17500</v>
      </c>
      <c r="G5" s="13">
        <v>19500</v>
      </c>
      <c r="H5" s="13">
        <v>2000</v>
      </c>
      <c r="I5" s="14">
        <v>2.607801673339407E-2</v>
      </c>
      <c r="J5" s="56" t="s">
        <v>47</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row>
    <row r="6" spans="1:107" x14ac:dyDescent="0.4">
      <c r="A6" s="5" t="s">
        <v>22</v>
      </c>
      <c r="B6" s="56" t="s">
        <v>36</v>
      </c>
      <c r="C6" s="11">
        <v>2000</v>
      </c>
      <c r="D6" s="12">
        <v>15.25</v>
      </c>
      <c r="E6" s="12">
        <v>9.75</v>
      </c>
      <c r="F6" s="13">
        <v>30500</v>
      </c>
      <c r="G6" s="13">
        <v>19500</v>
      </c>
      <c r="H6" s="13">
        <v>-11000</v>
      </c>
      <c r="I6" s="14">
        <v>2.607801673339407E-2</v>
      </c>
      <c r="J6" s="56" t="s">
        <v>48</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row>
    <row r="7" spans="1:107" x14ac:dyDescent="0.4">
      <c r="A7" s="5" t="s">
        <v>30</v>
      </c>
      <c r="B7" s="56" t="s">
        <v>38</v>
      </c>
      <c r="C7" s="11">
        <v>2000</v>
      </c>
      <c r="D7" s="12">
        <v>34.625</v>
      </c>
      <c r="E7" s="12">
        <v>35.375</v>
      </c>
      <c r="F7" s="13">
        <v>69250</v>
      </c>
      <c r="G7" s="13">
        <v>70750</v>
      </c>
      <c r="H7" s="13">
        <v>1500</v>
      </c>
      <c r="I7" s="14">
        <v>9.4616394045519511E-2</v>
      </c>
      <c r="J7" s="56" t="s">
        <v>47</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row>
    <row r="8" spans="1:107" x14ac:dyDescent="0.4">
      <c r="A8" s="5" t="s">
        <v>5</v>
      </c>
      <c r="B8" s="56" t="s">
        <v>35</v>
      </c>
      <c r="C8" s="11">
        <v>1500</v>
      </c>
      <c r="D8" s="12">
        <v>37.375</v>
      </c>
      <c r="E8" s="12">
        <v>40.5</v>
      </c>
      <c r="F8" s="13">
        <v>56062.5</v>
      </c>
      <c r="G8" s="13">
        <v>60750</v>
      </c>
      <c r="H8" s="13">
        <v>4687.5</v>
      </c>
      <c r="I8" s="14">
        <v>8.1243052130958449E-2</v>
      </c>
      <c r="J8" s="56" t="s">
        <v>47</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row>
    <row r="9" spans="1:107" x14ac:dyDescent="0.4">
      <c r="A9" s="5" t="s">
        <v>23</v>
      </c>
      <c r="B9" s="56" t="s">
        <v>36</v>
      </c>
      <c r="C9" s="11">
        <v>1500</v>
      </c>
      <c r="D9" s="12">
        <v>35.75</v>
      </c>
      <c r="E9" s="12">
        <v>44.125</v>
      </c>
      <c r="F9" s="13">
        <v>53625</v>
      </c>
      <c r="G9" s="13">
        <v>66187.5</v>
      </c>
      <c r="H9" s="13">
        <v>12562.5</v>
      </c>
      <c r="I9" s="14">
        <v>8.8514806797001022E-2</v>
      </c>
      <c r="J9" s="56" t="s">
        <v>47</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row>
    <row r="10" spans="1:107" x14ac:dyDescent="0.4">
      <c r="A10" s="5" t="s">
        <v>4</v>
      </c>
      <c r="B10" s="56" t="s">
        <v>35</v>
      </c>
      <c r="C10" s="15">
        <v>1000</v>
      </c>
      <c r="D10" s="16">
        <v>5</v>
      </c>
      <c r="E10" s="16">
        <v>7.75</v>
      </c>
      <c r="F10" s="31">
        <v>5000</v>
      </c>
      <c r="G10" s="13">
        <v>7750</v>
      </c>
      <c r="H10" s="13">
        <v>2750</v>
      </c>
      <c r="I10" s="14">
        <v>1.0364339983784823E-2</v>
      </c>
      <c r="J10" s="56" t="s">
        <v>47</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row>
    <row r="11" spans="1:107" x14ac:dyDescent="0.4">
      <c r="A11" s="5" t="s">
        <v>9</v>
      </c>
      <c r="B11" s="56" t="s">
        <v>36</v>
      </c>
      <c r="C11" s="11">
        <v>1000</v>
      </c>
      <c r="D11" s="12">
        <v>32.875</v>
      </c>
      <c r="E11" s="12">
        <v>40</v>
      </c>
      <c r="F11" s="13">
        <v>32875</v>
      </c>
      <c r="G11" s="13">
        <v>40000</v>
      </c>
      <c r="H11" s="13">
        <v>7125</v>
      </c>
      <c r="I11" s="14">
        <v>5.3493367658244251E-2</v>
      </c>
      <c r="J11" s="56" t="s">
        <v>47</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row>
    <row r="12" spans="1:107" x14ac:dyDescent="0.4">
      <c r="A12" s="5" t="s">
        <v>10</v>
      </c>
      <c r="B12" s="56" t="s">
        <v>36</v>
      </c>
      <c r="C12" s="11">
        <v>1000</v>
      </c>
      <c r="D12" s="12">
        <v>8.5</v>
      </c>
      <c r="E12" s="12">
        <v>9.5</v>
      </c>
      <c r="F12" s="13">
        <v>8500</v>
      </c>
      <c r="G12" s="13">
        <v>9500</v>
      </c>
      <c r="H12" s="13">
        <v>1000</v>
      </c>
      <c r="I12" s="14">
        <v>1.2704674818833009E-2</v>
      </c>
      <c r="J12" s="56" t="s">
        <v>47</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row>
    <row r="13" spans="1:107" x14ac:dyDescent="0.4">
      <c r="A13" s="5" t="s">
        <v>20</v>
      </c>
      <c r="B13" s="56" t="s">
        <v>35</v>
      </c>
      <c r="C13" s="11">
        <v>1000</v>
      </c>
      <c r="D13" s="12">
        <v>12.25</v>
      </c>
      <c r="E13" s="12">
        <v>11.875</v>
      </c>
      <c r="F13" s="13">
        <v>12250</v>
      </c>
      <c r="G13" s="13">
        <v>11875</v>
      </c>
      <c r="H13" s="13">
        <v>-375</v>
      </c>
      <c r="I13" s="14">
        <v>1.5880843523541261E-2</v>
      </c>
      <c r="J13" s="56" t="s">
        <v>48</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row>
    <row r="14" spans="1:107" x14ac:dyDescent="0.4">
      <c r="A14" s="5" t="s">
        <v>21</v>
      </c>
      <c r="B14" s="56" t="s">
        <v>35</v>
      </c>
      <c r="C14" s="11">
        <v>1000</v>
      </c>
      <c r="D14" s="12">
        <v>35.5</v>
      </c>
      <c r="E14" s="12">
        <v>44.875</v>
      </c>
      <c r="F14" s="13">
        <v>35500</v>
      </c>
      <c r="G14" s="13">
        <v>44875</v>
      </c>
      <c r="H14" s="13">
        <v>9375</v>
      </c>
      <c r="I14" s="14">
        <v>6.0012871841592763E-2</v>
      </c>
      <c r="J14" s="56" t="s">
        <v>47</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row>
    <row r="15" spans="1:107" x14ac:dyDescent="0.4">
      <c r="A15" s="5" t="s">
        <v>24</v>
      </c>
      <c r="B15" s="56" t="s">
        <v>38</v>
      </c>
      <c r="C15" s="11">
        <v>1000</v>
      </c>
      <c r="D15" s="12">
        <v>42</v>
      </c>
      <c r="E15" s="12">
        <v>40.375</v>
      </c>
      <c r="F15" s="13">
        <v>42000</v>
      </c>
      <c r="G15" s="13">
        <v>40375</v>
      </c>
      <c r="H15" s="13">
        <v>-1625</v>
      </c>
      <c r="I15" s="14">
        <v>5.3994867980040287E-2</v>
      </c>
      <c r="J15" s="56" t="s">
        <v>48</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row>
    <row r="16" spans="1:107" x14ac:dyDescent="0.4">
      <c r="A16" s="5" t="s">
        <v>29</v>
      </c>
      <c r="B16" s="56" t="s">
        <v>38</v>
      </c>
      <c r="C16" s="11">
        <v>1000</v>
      </c>
      <c r="D16" s="12">
        <v>35</v>
      </c>
      <c r="E16" s="12">
        <v>36.5</v>
      </c>
      <c r="F16" s="13">
        <v>35000</v>
      </c>
      <c r="G16" s="13">
        <v>36500</v>
      </c>
      <c r="H16" s="13">
        <v>1500</v>
      </c>
      <c r="I16" s="14">
        <v>4.8812697988147878E-2</v>
      </c>
      <c r="J16" s="56" t="s">
        <v>47</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row>
    <row r="17" spans="1:107" x14ac:dyDescent="0.4">
      <c r="A17" s="5" t="s">
        <v>32</v>
      </c>
      <c r="B17" s="56" t="s">
        <v>38</v>
      </c>
      <c r="C17" s="11">
        <v>1000</v>
      </c>
      <c r="D17" s="12">
        <v>25</v>
      </c>
      <c r="E17" s="12">
        <v>39.375</v>
      </c>
      <c r="F17" s="13">
        <v>25000</v>
      </c>
      <c r="G17" s="13">
        <v>39375</v>
      </c>
      <c r="H17" s="13">
        <v>14375</v>
      </c>
      <c r="I17" s="14">
        <v>5.2657533788584183E-2</v>
      </c>
      <c r="J17" s="56" t="s">
        <v>47</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row>
    <row r="18" spans="1:107" x14ac:dyDescent="0.4">
      <c r="A18" s="5" t="s">
        <v>19</v>
      </c>
      <c r="B18" s="56" t="s">
        <v>35</v>
      </c>
      <c r="C18" s="11">
        <v>750</v>
      </c>
      <c r="D18" s="12">
        <v>25</v>
      </c>
      <c r="E18" s="12">
        <v>21.75</v>
      </c>
      <c r="F18" s="13">
        <v>18750</v>
      </c>
      <c r="G18" s="13">
        <v>16312.5</v>
      </c>
      <c r="H18" s="13">
        <v>-2437.5</v>
      </c>
      <c r="I18" s="14">
        <v>2.1815263998127731E-2</v>
      </c>
      <c r="J18" s="56" t="s">
        <v>48</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row>
    <row r="19" spans="1:107" x14ac:dyDescent="0.4">
      <c r="A19" s="5" t="s">
        <v>28</v>
      </c>
      <c r="B19" s="56" t="s">
        <v>35</v>
      </c>
      <c r="C19" s="11">
        <v>700</v>
      </c>
      <c r="D19" s="12">
        <v>20.125</v>
      </c>
      <c r="E19" s="12">
        <v>15</v>
      </c>
      <c r="F19" s="13">
        <v>14087.5</v>
      </c>
      <c r="G19" s="13">
        <v>10500</v>
      </c>
      <c r="H19" s="13">
        <v>-3587.5</v>
      </c>
      <c r="I19" s="14">
        <v>1.4042009010289114E-2</v>
      </c>
      <c r="J19" s="56" t="s">
        <v>48</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row>
    <row r="20" spans="1:107" x14ac:dyDescent="0.4">
      <c r="A20" s="5" t="s">
        <v>7</v>
      </c>
      <c r="B20" s="56" t="s">
        <v>37</v>
      </c>
      <c r="C20" s="11">
        <v>500</v>
      </c>
      <c r="D20" s="12">
        <v>95.125</v>
      </c>
      <c r="E20" s="12">
        <v>98.125</v>
      </c>
      <c r="F20" s="13">
        <v>47562.5</v>
      </c>
      <c r="G20" s="13">
        <v>49062.5</v>
      </c>
      <c r="H20" s="13">
        <v>1500</v>
      </c>
      <c r="I20" s="14">
        <v>6.5612958768315216E-2</v>
      </c>
      <c r="J20" s="56" t="s">
        <v>47</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row>
    <row r="21" spans="1:107" x14ac:dyDescent="0.4">
      <c r="A21" s="5" t="s">
        <v>11</v>
      </c>
      <c r="B21" s="56" t="s">
        <v>35</v>
      </c>
      <c r="C21" s="11">
        <v>500</v>
      </c>
      <c r="D21" s="12">
        <v>15.75</v>
      </c>
      <c r="E21" s="12">
        <v>17.5</v>
      </c>
      <c r="F21" s="13">
        <v>7875</v>
      </c>
      <c r="G21" s="13">
        <v>8750</v>
      </c>
      <c r="H21" s="13">
        <v>875</v>
      </c>
      <c r="I21" s="14">
        <v>1.170167417524093E-2</v>
      </c>
      <c r="J21" s="56" t="s">
        <v>47</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row>
    <row r="22" spans="1:107" x14ac:dyDescent="0.4">
      <c r="A22" s="5" t="s">
        <v>13</v>
      </c>
      <c r="B22" s="56" t="s">
        <v>38</v>
      </c>
      <c r="C22" s="11">
        <v>500</v>
      </c>
      <c r="D22" s="12">
        <v>75.125</v>
      </c>
      <c r="E22" s="12">
        <v>85.875</v>
      </c>
      <c r="F22" s="13">
        <v>37562.5</v>
      </c>
      <c r="G22" s="13">
        <v>42937.5</v>
      </c>
      <c r="H22" s="13">
        <v>5375</v>
      </c>
      <c r="I22" s="14">
        <v>5.7421786845646562E-2</v>
      </c>
      <c r="J22" s="56" t="s">
        <v>47</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row>
    <row r="23" spans="1:107" x14ac:dyDescent="0.4">
      <c r="A23" s="5" t="s">
        <v>16</v>
      </c>
      <c r="B23" s="56" t="s">
        <v>38</v>
      </c>
      <c r="C23" s="11">
        <v>500</v>
      </c>
      <c r="D23" s="12">
        <v>80.5</v>
      </c>
      <c r="E23" s="12">
        <v>90.5</v>
      </c>
      <c r="F23" s="13">
        <v>40250</v>
      </c>
      <c r="G23" s="13">
        <v>45250</v>
      </c>
      <c r="H23" s="13">
        <v>5000</v>
      </c>
      <c r="I23" s="14">
        <v>6.0514372163388806E-2</v>
      </c>
      <c r="J23" s="56" t="s">
        <v>47</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row>
    <row r="24" spans="1:107" x14ac:dyDescent="0.4">
      <c r="A24" s="5" t="s">
        <v>18</v>
      </c>
      <c r="B24" s="56" t="s">
        <v>36</v>
      </c>
      <c r="C24" s="11">
        <v>500</v>
      </c>
      <c r="D24" s="12">
        <v>12</v>
      </c>
      <c r="E24" s="12">
        <v>8.5</v>
      </c>
      <c r="F24" s="13">
        <v>6000</v>
      </c>
      <c r="G24" s="13">
        <v>4250</v>
      </c>
      <c r="H24" s="13">
        <v>-1750</v>
      </c>
      <c r="I24" s="14">
        <v>5.6836703136884511E-3</v>
      </c>
      <c r="J24" s="56" t="s">
        <v>48</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row>
    <row r="25" spans="1:107" x14ac:dyDescent="0.4">
      <c r="A25" s="5" t="s">
        <v>25</v>
      </c>
      <c r="B25" s="56" t="s">
        <v>36</v>
      </c>
      <c r="C25" s="11">
        <v>500</v>
      </c>
      <c r="D25" s="12">
        <v>25</v>
      </c>
      <c r="E25" s="12">
        <v>30</v>
      </c>
      <c r="F25" s="13">
        <v>12500</v>
      </c>
      <c r="G25" s="13">
        <v>15000</v>
      </c>
      <c r="H25" s="13">
        <v>2500</v>
      </c>
      <c r="I25" s="14">
        <v>2.0060012871841594E-2</v>
      </c>
      <c r="J25" s="56" t="s">
        <v>47</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row>
    <row r="26" spans="1:107" x14ac:dyDescent="0.4">
      <c r="A26" s="5" t="s">
        <v>27</v>
      </c>
      <c r="B26" s="56" t="s">
        <v>36</v>
      </c>
      <c r="C26" s="11">
        <v>500</v>
      </c>
      <c r="D26" s="12">
        <v>38.875</v>
      </c>
      <c r="E26" s="12">
        <v>45.375</v>
      </c>
      <c r="F26" s="13">
        <v>19437.5</v>
      </c>
      <c r="G26" s="13">
        <v>22687.5</v>
      </c>
      <c r="H26" s="13">
        <v>3250</v>
      </c>
      <c r="I26" s="14">
        <v>3.0340769468660409E-2</v>
      </c>
      <c r="J26" s="56" t="s">
        <v>47</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row>
    <row r="27" spans="1:107" x14ac:dyDescent="0.4">
      <c r="A27" s="5" t="s">
        <v>31</v>
      </c>
      <c r="B27" s="56" t="s">
        <v>35</v>
      </c>
      <c r="C27" s="11">
        <v>500</v>
      </c>
      <c r="D27" s="12">
        <v>28.5</v>
      </c>
      <c r="E27" s="12">
        <v>32</v>
      </c>
      <c r="F27" s="13">
        <v>14250</v>
      </c>
      <c r="G27" s="13">
        <v>16000</v>
      </c>
      <c r="H27" s="13">
        <v>1750</v>
      </c>
      <c r="I27" s="14">
        <v>2.1397347063297698E-2</v>
      </c>
      <c r="J27" s="56" t="s">
        <v>47</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row>
    <row r="28" spans="1:107" x14ac:dyDescent="0.4">
      <c r="A28" s="5" t="s">
        <v>26</v>
      </c>
      <c r="B28" s="56" t="s">
        <v>36</v>
      </c>
      <c r="C28" s="11">
        <v>250</v>
      </c>
      <c r="D28" s="12">
        <v>28.125</v>
      </c>
      <c r="E28" s="12">
        <v>25.875</v>
      </c>
      <c r="F28" s="13">
        <v>7031.25</v>
      </c>
      <c r="G28" s="13">
        <v>6468.75</v>
      </c>
      <c r="H28" s="13">
        <v>-562.5</v>
      </c>
      <c r="I28" s="14">
        <v>8.650880550981687E-3</v>
      </c>
      <c r="J28" s="56" t="s">
        <v>48</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row>
    <row r="29" spans="1:107" x14ac:dyDescent="0.4">
      <c r="A29" s="5" t="s">
        <v>8</v>
      </c>
      <c r="B29" s="56" t="s">
        <v>35</v>
      </c>
      <c r="C29" s="11">
        <v>100</v>
      </c>
      <c r="D29" s="12">
        <v>27.75</v>
      </c>
      <c r="E29" s="12">
        <v>30.75</v>
      </c>
      <c r="F29" s="13">
        <v>2775</v>
      </c>
      <c r="G29" s="13">
        <v>3075</v>
      </c>
      <c r="H29" s="13">
        <v>300</v>
      </c>
      <c r="I29" s="14">
        <v>4.1123026387275266E-3</v>
      </c>
      <c r="J29" s="56" t="s">
        <v>47</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row>
    <row r="30" spans="1:107" x14ac:dyDescent="0.4">
      <c r="A30" s="5" t="s">
        <v>14</v>
      </c>
      <c r="B30" s="56" t="s">
        <v>36</v>
      </c>
      <c r="C30" s="11">
        <v>100</v>
      </c>
      <c r="D30" s="12">
        <v>29.25</v>
      </c>
      <c r="E30" s="12">
        <v>35</v>
      </c>
      <c r="F30" s="13">
        <v>2925</v>
      </c>
      <c r="G30" s="13">
        <v>3500</v>
      </c>
      <c r="H30" s="13">
        <v>575</v>
      </c>
      <c r="I30" s="14">
        <v>4.6806696700963718E-3</v>
      </c>
      <c r="J30" s="56" t="s">
        <v>47</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row>
    <row r="31" spans="1:107" x14ac:dyDescent="0.4">
      <c r="A31" s="5" t="s">
        <v>15</v>
      </c>
      <c r="B31" s="56" t="s">
        <v>36</v>
      </c>
      <c r="C31" s="11">
        <v>100</v>
      </c>
      <c r="D31" s="12">
        <v>15.25</v>
      </c>
      <c r="E31" s="12">
        <v>5.25</v>
      </c>
      <c r="F31" s="13">
        <v>1525</v>
      </c>
      <c r="G31" s="13">
        <v>525</v>
      </c>
      <c r="H31" s="13">
        <v>-1000</v>
      </c>
      <c r="I31" s="14">
        <v>7.021004505144557E-4</v>
      </c>
      <c r="J31" s="56" t="s">
        <v>48</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row>
    <row r="32" spans="1:107" x14ac:dyDescent="0.4">
      <c r="A32" s="5" t="s">
        <v>17</v>
      </c>
      <c r="B32" s="56" t="s">
        <v>38</v>
      </c>
      <c r="C32" s="11">
        <v>100</v>
      </c>
      <c r="D32" s="12">
        <v>115.625</v>
      </c>
      <c r="E32" s="12">
        <v>125</v>
      </c>
      <c r="F32" s="13">
        <v>11562.5</v>
      </c>
      <c r="G32" s="13">
        <v>12500</v>
      </c>
      <c r="H32" s="13">
        <v>937.5</v>
      </c>
      <c r="I32" s="14">
        <v>1.6716677393201328E-2</v>
      </c>
      <c r="J32" s="56" t="s">
        <v>47</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row>
    <row r="33" spans="1:107" x14ac:dyDescent="0.4">
      <c r="A33" s="5"/>
      <c r="B33" s="56"/>
      <c r="C33" s="6"/>
      <c r="D33" s="7"/>
      <c r="E33" s="7"/>
      <c r="F33" s="8"/>
      <c r="G33" s="8"/>
      <c r="H33" s="8"/>
      <c r="I33" s="5"/>
      <c r="J33" s="56"/>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row>
    <row r="34" spans="1:107" s="23" customFormat="1" ht="16.5" thickBot="1" x14ac:dyDescent="0.45">
      <c r="A34" s="17"/>
      <c r="B34" s="57"/>
      <c r="C34" s="18"/>
      <c r="D34" s="19"/>
      <c r="E34" s="20" t="s">
        <v>33</v>
      </c>
      <c r="F34" s="21">
        <v>698156.25</v>
      </c>
      <c r="G34" s="21">
        <v>747756.25</v>
      </c>
      <c r="H34" s="21">
        <v>49600</v>
      </c>
      <c r="I34" s="22">
        <v>1</v>
      </c>
      <c r="J34" s="5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row>
    <row r="35" spans="1:107" ht="16.5" thickTop="1" x14ac:dyDescent="0.4">
      <c r="A35" s="5"/>
      <c r="B35" s="56"/>
      <c r="C35" s="6"/>
      <c r="D35" s="7"/>
      <c r="E35" s="7"/>
      <c r="F35" s="8"/>
      <c r="G35" s="8"/>
      <c r="H35" s="8"/>
      <c r="I35" s="5"/>
      <c r="J35" s="56"/>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row>
    <row r="36" spans="1:107" x14ac:dyDescent="0.4">
      <c r="A36" s="5"/>
      <c r="B36" s="56"/>
      <c r="C36" s="6"/>
      <c r="D36" s="7"/>
      <c r="E36" s="7"/>
      <c r="F36" s="8"/>
      <c r="G36" s="8"/>
      <c r="H36" s="8"/>
      <c r="I36" s="5"/>
      <c r="J36" s="56"/>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row>
    <row r="37" spans="1:107" x14ac:dyDescent="0.4">
      <c r="A37" s="5"/>
      <c r="B37" s="56"/>
      <c r="C37" s="11"/>
      <c r="D37" s="12"/>
      <c r="E37" s="12"/>
      <c r="F37" s="24"/>
      <c r="G37" s="24"/>
      <c r="H37" s="24"/>
      <c r="I37" s="5"/>
      <c r="J37" s="56"/>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row>
    <row r="38" spans="1:107" x14ac:dyDescent="0.4">
      <c r="A38" s="5"/>
      <c r="B38" s="56"/>
      <c r="C38" s="6"/>
      <c r="D38" s="7"/>
      <c r="E38" s="7"/>
      <c r="F38" s="8"/>
      <c r="G38" s="8"/>
      <c r="H38" s="8"/>
      <c r="I38" s="5"/>
      <c r="J38" s="56"/>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row>
    <row r="39" spans="1:107" x14ac:dyDescent="0.4">
      <c r="A39" s="5"/>
      <c r="B39" s="56"/>
      <c r="C39" s="6"/>
      <c r="D39" s="7"/>
      <c r="E39" s="7"/>
      <c r="F39" s="8"/>
      <c r="G39" s="8"/>
      <c r="H39" s="8"/>
      <c r="I39" s="5"/>
      <c r="J39" s="56"/>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row>
    <row r="40" spans="1:107" x14ac:dyDescent="0.4">
      <c r="A40" s="5"/>
      <c r="B40" s="56"/>
      <c r="C40" s="6"/>
      <c r="D40" s="7"/>
      <c r="E40" s="7"/>
      <c r="F40" s="8"/>
      <c r="G40" s="8"/>
      <c r="H40" s="8"/>
      <c r="I40" s="5"/>
      <c r="J40" s="56"/>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row>
    <row r="41" spans="1:107" x14ac:dyDescent="0.4">
      <c r="A41" s="5"/>
      <c r="B41" s="56"/>
      <c r="C41" s="6"/>
      <c r="D41" s="7"/>
      <c r="E41" s="7"/>
      <c r="F41" s="8"/>
      <c r="G41" s="8"/>
      <c r="H41" s="8"/>
      <c r="I41" s="5"/>
      <c r="J41" s="56"/>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row>
    <row r="42" spans="1:107" x14ac:dyDescent="0.4">
      <c r="A42" s="5"/>
      <c r="B42" s="56"/>
      <c r="C42" s="6"/>
      <c r="D42" s="7"/>
      <c r="E42" s="7"/>
      <c r="F42" s="8"/>
      <c r="G42" s="8"/>
      <c r="H42" s="8"/>
      <c r="I42" s="5"/>
      <c r="J42" s="56"/>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row>
    <row r="43" spans="1:107" x14ac:dyDescent="0.4">
      <c r="A43" s="5"/>
      <c r="B43" s="56"/>
      <c r="C43" s="6"/>
      <c r="D43" s="7"/>
      <c r="E43" s="7"/>
      <c r="F43" s="8"/>
      <c r="G43" s="8"/>
      <c r="H43" s="8"/>
      <c r="I43" s="5"/>
      <c r="J43" s="56"/>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row>
    <row r="44" spans="1:107" x14ac:dyDescent="0.4">
      <c r="A44" s="5"/>
      <c r="B44" s="56"/>
      <c r="C44" s="6"/>
      <c r="D44" s="7"/>
      <c r="E44" s="7"/>
      <c r="F44" s="8"/>
      <c r="G44" s="8"/>
      <c r="H44" s="8"/>
      <c r="I44" s="5"/>
      <c r="J44" s="56"/>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row>
    <row r="45" spans="1:107" x14ac:dyDescent="0.4">
      <c r="A45" s="5"/>
      <c r="B45" s="56"/>
      <c r="C45" s="6"/>
      <c r="D45" s="7"/>
      <c r="E45" s="7"/>
      <c r="F45" s="8"/>
      <c r="G45" s="8"/>
      <c r="H45" s="8"/>
      <c r="I45" s="5"/>
      <c r="J45" s="5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row>
    <row r="46" spans="1:107" x14ac:dyDescent="0.4">
      <c r="A46" s="5"/>
      <c r="B46" s="56"/>
      <c r="C46" s="6"/>
      <c r="D46" s="7"/>
      <c r="E46" s="7"/>
      <c r="F46" s="8"/>
      <c r="G46" s="8"/>
      <c r="H46" s="8"/>
      <c r="I46" s="5"/>
      <c r="J46" s="56"/>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row>
    <row r="47" spans="1:107" x14ac:dyDescent="0.4">
      <c r="A47" s="5"/>
      <c r="B47" s="56"/>
      <c r="C47" s="6"/>
      <c r="D47" s="7"/>
      <c r="E47" s="7"/>
      <c r="F47" s="8"/>
      <c r="G47" s="8"/>
      <c r="H47" s="8"/>
      <c r="I47" s="5"/>
      <c r="J47" s="56"/>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row>
    <row r="48" spans="1:107" x14ac:dyDescent="0.4">
      <c r="A48" s="5"/>
      <c r="B48" s="56"/>
      <c r="C48" s="6"/>
      <c r="D48" s="7"/>
      <c r="E48" s="7"/>
      <c r="F48" s="8"/>
      <c r="G48" s="8"/>
      <c r="H48" s="8"/>
      <c r="I48" s="5"/>
      <c r="J48" s="56"/>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row>
    <row r="49" spans="1:107" x14ac:dyDescent="0.4">
      <c r="A49" s="5"/>
      <c r="B49" s="56"/>
      <c r="C49" s="6"/>
      <c r="D49" s="7"/>
      <c r="E49" s="7"/>
      <c r="F49" s="8"/>
      <c r="G49" s="8"/>
      <c r="H49" s="8"/>
      <c r="I49" s="5"/>
      <c r="J49" s="56"/>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row>
    <row r="50" spans="1:107" x14ac:dyDescent="0.4">
      <c r="A50" s="5"/>
      <c r="B50" s="56"/>
      <c r="C50" s="6"/>
      <c r="D50" s="7"/>
      <c r="E50" s="7"/>
      <c r="F50" s="8"/>
      <c r="G50" s="8"/>
      <c r="H50" s="8"/>
      <c r="I50" s="5"/>
      <c r="J50" s="56"/>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row>
    <row r="51" spans="1:107" x14ac:dyDescent="0.4">
      <c r="A51" s="5"/>
      <c r="B51" s="56"/>
      <c r="C51" s="6"/>
      <c r="D51" s="7"/>
      <c r="E51" s="7"/>
      <c r="F51" s="8"/>
      <c r="G51" s="8"/>
      <c r="H51" s="8"/>
      <c r="I51" s="5"/>
      <c r="J51" s="56"/>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row>
    <row r="52" spans="1:107" x14ac:dyDescent="0.4">
      <c r="A52" s="5"/>
      <c r="B52" s="56"/>
      <c r="C52" s="6"/>
      <c r="D52" s="7"/>
      <c r="E52" s="7"/>
      <c r="F52" s="8"/>
      <c r="G52" s="8"/>
      <c r="H52" s="8"/>
      <c r="I52" s="5"/>
      <c r="J52" s="56"/>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row>
    <row r="53" spans="1:107" x14ac:dyDescent="0.4">
      <c r="A53" s="5"/>
      <c r="B53" s="56"/>
      <c r="C53" s="6"/>
      <c r="D53" s="7"/>
      <c r="E53" s="7"/>
      <c r="F53" s="8"/>
      <c r="G53" s="8"/>
      <c r="H53" s="8"/>
      <c r="I53" s="5"/>
      <c r="J53" s="56"/>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row>
    <row r="54" spans="1:107" x14ac:dyDescent="0.4">
      <c r="A54" s="5"/>
      <c r="B54" s="56"/>
      <c r="C54" s="6"/>
      <c r="D54" s="7"/>
      <c r="E54" s="7"/>
      <c r="F54" s="8"/>
      <c r="G54" s="8"/>
      <c r="H54" s="8"/>
      <c r="I54" s="5"/>
      <c r="J54" s="56"/>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row>
    <row r="55" spans="1:107" x14ac:dyDescent="0.4">
      <c r="A55" s="5"/>
      <c r="B55" s="56"/>
      <c r="C55" s="6"/>
      <c r="D55" s="7"/>
      <c r="E55" s="7"/>
      <c r="F55" s="8"/>
      <c r="G55" s="8"/>
      <c r="H55" s="8"/>
      <c r="I55" s="5"/>
      <c r="J55" s="56"/>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row>
    <row r="56" spans="1:107" x14ac:dyDescent="0.4">
      <c r="A56" s="5"/>
      <c r="B56" s="56"/>
      <c r="C56" s="6"/>
      <c r="D56" s="7"/>
      <c r="E56" s="7"/>
      <c r="F56" s="8"/>
      <c r="G56" s="8"/>
      <c r="H56" s="8"/>
      <c r="I56" s="5"/>
      <c r="J56" s="56"/>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row>
    <row r="57" spans="1:107" x14ac:dyDescent="0.4">
      <c r="A57" s="5"/>
      <c r="B57" s="56"/>
      <c r="C57" s="6"/>
      <c r="D57" s="7"/>
      <c r="E57" s="7"/>
      <c r="F57" s="8"/>
      <c r="G57" s="8"/>
      <c r="H57" s="8"/>
      <c r="I57" s="5"/>
      <c r="J57" s="56"/>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row>
    <row r="58" spans="1:107" x14ac:dyDescent="0.4">
      <c r="A58" s="5"/>
      <c r="B58" s="56"/>
      <c r="C58" s="6"/>
      <c r="D58" s="7"/>
      <c r="E58" s="7"/>
      <c r="F58" s="8"/>
      <c r="G58" s="8"/>
      <c r="H58" s="8"/>
      <c r="I58" s="5"/>
      <c r="J58" s="56"/>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row>
    <row r="59" spans="1:107" x14ac:dyDescent="0.4">
      <c r="A59" s="5"/>
      <c r="B59" s="56"/>
      <c r="C59" s="6"/>
      <c r="D59" s="7"/>
      <c r="E59" s="7"/>
      <c r="F59" s="8"/>
      <c r="G59" s="8"/>
      <c r="H59" s="8"/>
      <c r="I59" s="5"/>
      <c r="J59" s="56"/>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row>
    <row r="60" spans="1:107" x14ac:dyDescent="0.4">
      <c r="A60" s="5"/>
      <c r="B60" s="56"/>
      <c r="C60" s="6"/>
      <c r="D60" s="7"/>
      <c r="E60" s="7"/>
      <c r="F60" s="8"/>
      <c r="G60" s="8"/>
      <c r="H60" s="8"/>
      <c r="I60" s="5"/>
      <c r="J60" s="56"/>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row>
    <row r="61" spans="1:107" x14ac:dyDescent="0.4">
      <c r="A61" s="5"/>
      <c r="B61" s="56"/>
      <c r="C61" s="6"/>
      <c r="D61" s="7"/>
      <c r="E61" s="7"/>
      <c r="F61" s="8"/>
      <c r="G61" s="8"/>
      <c r="H61" s="8"/>
      <c r="I61" s="5"/>
      <c r="J61" s="56"/>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row>
    <row r="62" spans="1:107" x14ac:dyDescent="0.4">
      <c r="A62" s="5"/>
      <c r="B62" s="56"/>
      <c r="C62" s="6"/>
      <c r="D62" s="7"/>
      <c r="E62" s="7"/>
      <c r="F62" s="8"/>
      <c r="G62" s="8"/>
      <c r="H62" s="8"/>
      <c r="I62" s="5"/>
      <c r="J62" s="56"/>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row>
    <row r="63" spans="1:107" x14ac:dyDescent="0.4">
      <c r="A63" s="5"/>
      <c r="B63" s="56"/>
      <c r="C63" s="6"/>
      <c r="D63" s="7"/>
      <c r="E63" s="7"/>
      <c r="F63" s="8"/>
      <c r="G63" s="8"/>
      <c r="H63" s="8"/>
      <c r="I63" s="5"/>
      <c r="J63" s="56"/>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row>
    <row r="64" spans="1:107" x14ac:dyDescent="0.4">
      <c r="A64" s="5"/>
      <c r="B64" s="56"/>
      <c r="C64" s="6"/>
      <c r="D64" s="7"/>
      <c r="E64" s="7"/>
      <c r="F64" s="8"/>
      <c r="G64" s="8"/>
      <c r="H64" s="8"/>
      <c r="I64" s="5"/>
      <c r="J64" s="56"/>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row>
    <row r="65" spans="1:107" x14ac:dyDescent="0.4">
      <c r="A65" s="5"/>
      <c r="B65" s="56"/>
      <c r="C65" s="6"/>
      <c r="D65" s="7"/>
      <c r="E65" s="7"/>
      <c r="F65" s="8"/>
      <c r="G65" s="8"/>
      <c r="H65" s="8"/>
      <c r="I65" s="5"/>
      <c r="J65" s="56"/>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row>
    <row r="66" spans="1:107" x14ac:dyDescent="0.4">
      <c r="A66" s="5"/>
      <c r="B66" s="56"/>
      <c r="C66" s="6"/>
      <c r="D66" s="7"/>
      <c r="E66" s="7"/>
      <c r="F66" s="8"/>
      <c r="G66" s="8"/>
      <c r="H66" s="8"/>
      <c r="I66" s="5"/>
      <c r="J66" s="56"/>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row>
    <row r="67" spans="1:107" x14ac:dyDescent="0.4">
      <c r="A67" s="5"/>
      <c r="B67" s="56"/>
      <c r="C67" s="6"/>
      <c r="D67" s="7"/>
      <c r="E67" s="7"/>
      <c r="F67" s="8"/>
      <c r="G67" s="8"/>
      <c r="H67" s="8"/>
      <c r="I67" s="5"/>
      <c r="J67" s="56"/>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row>
    <row r="68" spans="1:107" x14ac:dyDescent="0.4">
      <c r="A68" s="5"/>
      <c r="B68" s="56"/>
      <c r="C68" s="6"/>
      <c r="D68" s="7"/>
      <c r="E68" s="7"/>
      <c r="F68" s="8"/>
      <c r="G68" s="8"/>
      <c r="H68" s="8"/>
      <c r="I68" s="5"/>
      <c r="J68" s="56"/>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row>
    <row r="69" spans="1:107" x14ac:dyDescent="0.4">
      <c r="A69" s="5"/>
      <c r="B69" s="56"/>
      <c r="C69" s="6"/>
      <c r="D69" s="7"/>
      <c r="E69" s="7"/>
      <c r="F69" s="8"/>
      <c r="G69" s="8"/>
      <c r="H69" s="8"/>
      <c r="I69" s="5"/>
      <c r="J69" s="56"/>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row>
    <row r="70" spans="1:107" x14ac:dyDescent="0.4">
      <c r="A70" s="5"/>
      <c r="B70" s="56"/>
      <c r="C70" s="6"/>
      <c r="D70" s="7"/>
      <c r="E70" s="7"/>
      <c r="F70" s="8"/>
      <c r="G70" s="8"/>
      <c r="H70" s="8"/>
      <c r="I70" s="5"/>
      <c r="J70" s="56"/>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row>
    <row r="71" spans="1:107" x14ac:dyDescent="0.4">
      <c r="A71" s="5"/>
      <c r="B71" s="56"/>
      <c r="C71" s="6"/>
      <c r="D71" s="7"/>
      <c r="E71" s="7"/>
      <c r="F71" s="8"/>
      <c r="G71" s="8"/>
      <c r="H71" s="8"/>
      <c r="I71" s="5"/>
      <c r="J71" s="56"/>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row>
    <row r="72" spans="1:107" x14ac:dyDescent="0.4">
      <c r="A72" s="5"/>
      <c r="B72" s="56"/>
      <c r="C72" s="6"/>
      <c r="D72" s="7"/>
      <c r="E72" s="7"/>
      <c r="F72" s="8"/>
      <c r="G72" s="8"/>
      <c r="H72" s="8"/>
      <c r="I72" s="5"/>
      <c r="J72" s="56"/>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row>
    <row r="73" spans="1:107" x14ac:dyDescent="0.4">
      <c r="A73" s="5"/>
      <c r="B73" s="56"/>
      <c r="C73" s="6"/>
      <c r="D73" s="7"/>
      <c r="E73" s="7"/>
      <c r="F73" s="8"/>
      <c r="G73" s="8"/>
      <c r="H73" s="8"/>
      <c r="I73" s="5"/>
      <c r="J73" s="56"/>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row>
    <row r="74" spans="1:107" x14ac:dyDescent="0.4">
      <c r="A74" s="5"/>
      <c r="B74" s="56"/>
      <c r="C74" s="6"/>
      <c r="D74" s="7"/>
      <c r="E74" s="7"/>
      <c r="F74" s="8"/>
      <c r="G74" s="8"/>
      <c r="H74" s="8"/>
      <c r="I74" s="5"/>
      <c r="J74" s="56"/>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row>
    <row r="75" spans="1:107" x14ac:dyDescent="0.4">
      <c r="A75" s="5"/>
      <c r="B75" s="56"/>
      <c r="C75" s="6"/>
      <c r="D75" s="7"/>
      <c r="E75" s="7"/>
      <c r="F75" s="8"/>
      <c r="G75" s="8"/>
      <c r="H75" s="8"/>
      <c r="I75" s="5"/>
      <c r="J75" s="56"/>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row>
    <row r="76" spans="1:107" x14ac:dyDescent="0.4">
      <c r="A76" s="5"/>
      <c r="B76" s="56"/>
      <c r="C76" s="6"/>
      <c r="D76" s="7"/>
      <c r="E76" s="7"/>
      <c r="F76" s="8"/>
      <c r="G76" s="8"/>
      <c r="H76" s="8"/>
      <c r="I76" s="5"/>
      <c r="J76" s="56"/>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row>
    <row r="77" spans="1:107" x14ac:dyDescent="0.4">
      <c r="A77" s="5"/>
      <c r="B77" s="56"/>
      <c r="C77" s="6"/>
      <c r="D77" s="7"/>
      <c r="E77" s="7"/>
      <c r="F77" s="8"/>
      <c r="G77" s="8"/>
      <c r="H77" s="8"/>
      <c r="I77" s="5"/>
      <c r="J77" s="56"/>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row>
    <row r="78" spans="1:107" x14ac:dyDescent="0.4">
      <c r="A78" s="5"/>
      <c r="B78" s="56"/>
      <c r="C78" s="6"/>
      <c r="D78" s="7"/>
      <c r="E78" s="7"/>
      <c r="F78" s="8"/>
      <c r="G78" s="8"/>
      <c r="H78" s="8"/>
      <c r="I78" s="5"/>
      <c r="J78" s="56"/>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row>
    <row r="79" spans="1:107" x14ac:dyDescent="0.4">
      <c r="A79" s="5"/>
      <c r="B79" s="56"/>
      <c r="C79" s="6"/>
      <c r="D79" s="7"/>
      <c r="E79" s="7"/>
      <c r="F79" s="8"/>
      <c r="G79" s="8"/>
      <c r="H79" s="8"/>
      <c r="I79" s="5"/>
      <c r="J79" s="56"/>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row>
    <row r="80" spans="1:107" x14ac:dyDescent="0.4">
      <c r="A80" s="5"/>
      <c r="B80" s="56"/>
      <c r="C80" s="6"/>
      <c r="D80" s="7"/>
      <c r="E80" s="7"/>
      <c r="F80" s="8"/>
      <c r="G80" s="8"/>
      <c r="H80" s="8"/>
      <c r="I80" s="5"/>
      <c r="J80" s="56"/>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row>
    <row r="81" spans="1:107" x14ac:dyDescent="0.4">
      <c r="A81" s="5"/>
      <c r="B81" s="56"/>
      <c r="C81" s="6"/>
      <c r="D81" s="7"/>
      <c r="E81" s="7"/>
      <c r="F81" s="8"/>
      <c r="G81" s="8"/>
      <c r="H81" s="8"/>
      <c r="I81" s="5"/>
      <c r="J81" s="56"/>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row>
    <row r="82" spans="1:107" x14ac:dyDescent="0.4">
      <c r="A82" s="5"/>
      <c r="B82" s="56"/>
      <c r="C82" s="6"/>
      <c r="D82" s="7"/>
      <c r="E82" s="7"/>
      <c r="F82" s="8"/>
      <c r="G82" s="8"/>
      <c r="H82" s="8"/>
      <c r="I82" s="5"/>
      <c r="J82" s="56"/>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row>
    <row r="83" spans="1:107" x14ac:dyDescent="0.4">
      <c r="A83" s="5"/>
      <c r="B83" s="56"/>
      <c r="C83" s="6"/>
      <c r="D83" s="7"/>
      <c r="E83" s="7"/>
      <c r="F83" s="8"/>
      <c r="G83" s="8"/>
      <c r="H83" s="8"/>
      <c r="I83" s="5"/>
      <c r="J83" s="56"/>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row>
    <row r="84" spans="1:107" x14ac:dyDescent="0.4">
      <c r="A84" s="5"/>
      <c r="B84" s="56"/>
      <c r="C84" s="6"/>
      <c r="D84" s="7"/>
      <c r="E84" s="7"/>
      <c r="F84" s="8"/>
      <c r="G84" s="8"/>
      <c r="H84" s="8"/>
      <c r="I84" s="5"/>
      <c r="J84" s="56"/>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row>
    <row r="85" spans="1:107" x14ac:dyDescent="0.4">
      <c r="A85" s="5"/>
      <c r="B85" s="56"/>
      <c r="C85" s="6"/>
      <c r="D85" s="7"/>
      <c r="E85" s="7"/>
      <c r="F85" s="8"/>
      <c r="G85" s="8"/>
      <c r="H85" s="8"/>
      <c r="I85" s="5"/>
      <c r="J85" s="56"/>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row>
    <row r="86" spans="1:107" x14ac:dyDescent="0.4">
      <c r="A86" s="5"/>
      <c r="B86" s="56"/>
      <c r="C86" s="6"/>
      <c r="D86" s="7"/>
      <c r="E86" s="7"/>
      <c r="F86" s="8"/>
      <c r="G86" s="8"/>
      <c r="H86" s="8"/>
      <c r="I86" s="5"/>
      <c r="J86" s="56"/>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row>
    <row r="87" spans="1:107" x14ac:dyDescent="0.4">
      <c r="A87" s="5"/>
      <c r="B87" s="56"/>
      <c r="C87" s="6"/>
      <c r="D87" s="7"/>
      <c r="E87" s="7"/>
      <c r="F87" s="8"/>
      <c r="G87" s="8"/>
      <c r="H87" s="8"/>
      <c r="I87" s="5"/>
      <c r="J87" s="56"/>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107" x14ac:dyDescent="0.4">
      <c r="A88" s="5"/>
      <c r="B88" s="56"/>
      <c r="C88" s="6"/>
      <c r="D88" s="7"/>
      <c r="E88" s="7"/>
      <c r="F88" s="8"/>
      <c r="G88" s="8"/>
      <c r="H88" s="8"/>
      <c r="I88" s="5"/>
      <c r="J88" s="56"/>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107" x14ac:dyDescent="0.4">
      <c r="A89" s="5"/>
      <c r="B89" s="56"/>
      <c r="C89" s="6"/>
      <c r="D89" s="7"/>
      <c r="E89" s="7"/>
      <c r="F89" s="8"/>
      <c r="G89" s="8"/>
      <c r="H89" s="8"/>
      <c r="I89" s="5"/>
      <c r="J89" s="56"/>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107" x14ac:dyDescent="0.4">
      <c r="A90" s="5"/>
      <c r="B90" s="56"/>
      <c r="C90" s="6"/>
      <c r="D90" s="7"/>
      <c r="E90" s="7"/>
      <c r="F90" s="8"/>
      <c r="G90" s="8"/>
      <c r="H90" s="8"/>
      <c r="I90" s="5"/>
      <c r="J90" s="56"/>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107" x14ac:dyDescent="0.4">
      <c r="A91" s="5"/>
      <c r="B91" s="56"/>
      <c r="C91" s="6"/>
      <c r="D91" s="7"/>
      <c r="E91" s="7"/>
      <c r="F91" s="8"/>
      <c r="G91" s="8"/>
      <c r="H91" s="8"/>
      <c r="I91" s="5"/>
      <c r="J91" s="56"/>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row r="92" spans="1:107" x14ac:dyDescent="0.4">
      <c r="A92" s="5"/>
      <c r="B92" s="56"/>
      <c r="C92" s="6"/>
      <c r="D92" s="7"/>
      <c r="E92" s="7"/>
      <c r="F92" s="8"/>
      <c r="G92" s="8"/>
      <c r="H92" s="8"/>
      <c r="I92" s="5"/>
      <c r="J92" s="56"/>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row>
    <row r="93" spans="1:107" x14ac:dyDescent="0.4">
      <c r="A93" s="5"/>
      <c r="B93" s="56"/>
      <c r="C93" s="6"/>
      <c r="D93" s="7"/>
      <c r="E93" s="7"/>
      <c r="F93" s="8"/>
      <c r="G93" s="8"/>
      <c r="H93" s="8"/>
      <c r="I93" s="5"/>
      <c r="J93" s="56"/>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row>
    <row r="94" spans="1:107" x14ac:dyDescent="0.4">
      <c r="A94" s="5"/>
      <c r="B94" s="56"/>
      <c r="C94" s="6"/>
      <c r="D94" s="7"/>
      <c r="E94" s="7"/>
      <c r="F94" s="8"/>
      <c r="G94" s="8"/>
      <c r="H94" s="8"/>
      <c r="I94" s="5"/>
      <c r="J94" s="56"/>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row>
    <row r="95" spans="1:107" x14ac:dyDescent="0.4">
      <c r="A95" s="5"/>
      <c r="B95" s="56"/>
      <c r="C95" s="6"/>
      <c r="D95" s="7"/>
      <c r="E95" s="7"/>
      <c r="F95" s="8"/>
      <c r="G95" s="8"/>
      <c r="H95" s="8"/>
      <c r="I95" s="5"/>
      <c r="J95" s="56"/>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row>
    <row r="96" spans="1:107" x14ac:dyDescent="0.4">
      <c r="A96" s="5"/>
      <c r="B96" s="56"/>
      <c r="C96" s="6"/>
      <c r="D96" s="7"/>
      <c r="E96" s="7"/>
      <c r="F96" s="8"/>
      <c r="G96" s="8"/>
      <c r="H96" s="8"/>
      <c r="I96" s="5"/>
      <c r="J96" s="56"/>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row>
    <row r="97" spans="1:107" x14ac:dyDescent="0.4">
      <c r="A97" s="5"/>
      <c r="B97" s="56"/>
      <c r="C97" s="6"/>
      <c r="D97" s="7"/>
      <c r="E97" s="7"/>
      <c r="F97" s="8"/>
      <c r="G97" s="8"/>
      <c r="H97" s="8"/>
      <c r="I97" s="5"/>
      <c r="J97" s="56"/>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row>
    <row r="98" spans="1:107" x14ac:dyDescent="0.4">
      <c r="A98" s="5"/>
      <c r="B98" s="56"/>
      <c r="C98" s="6"/>
      <c r="D98" s="7"/>
      <c r="E98" s="7"/>
      <c r="F98" s="8"/>
      <c r="G98" s="8"/>
      <c r="H98" s="8"/>
      <c r="I98" s="5"/>
      <c r="J98" s="56"/>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row>
    <row r="99" spans="1:107" x14ac:dyDescent="0.4">
      <c r="A99" s="5"/>
      <c r="B99" s="56"/>
      <c r="C99" s="6"/>
      <c r="D99" s="7"/>
      <c r="E99" s="7"/>
      <c r="F99" s="8"/>
      <c r="G99" s="8"/>
      <c r="H99" s="8"/>
      <c r="I99" s="5"/>
      <c r="J99" s="56"/>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row>
    <row r="100" spans="1:107" x14ac:dyDescent="0.4">
      <c r="A100" s="5"/>
      <c r="B100" s="56"/>
      <c r="C100" s="6"/>
      <c r="D100" s="7"/>
      <c r="E100" s="7"/>
      <c r="F100" s="8"/>
      <c r="G100" s="8"/>
      <c r="H100" s="8"/>
      <c r="I100" s="5"/>
      <c r="J100" s="56"/>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row>
    <row r="101" spans="1:107" x14ac:dyDescent="0.4">
      <c r="A101" s="5"/>
      <c r="B101" s="56"/>
      <c r="C101" s="6"/>
      <c r="D101" s="7"/>
      <c r="E101" s="7"/>
      <c r="F101" s="8"/>
      <c r="G101" s="8"/>
      <c r="H101" s="8"/>
      <c r="I101" s="5"/>
      <c r="J101" s="56"/>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row>
    <row r="102" spans="1:107" x14ac:dyDescent="0.4">
      <c r="A102" s="5"/>
      <c r="B102" s="56"/>
      <c r="C102" s="6"/>
      <c r="D102" s="7"/>
      <c r="E102" s="7"/>
      <c r="F102" s="8"/>
      <c r="G102" s="8"/>
      <c r="H102" s="8"/>
      <c r="I102" s="5"/>
      <c r="J102" s="56"/>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row>
    <row r="103" spans="1:107" x14ac:dyDescent="0.4">
      <c r="A103" s="5"/>
      <c r="B103" s="56"/>
      <c r="C103" s="6"/>
      <c r="D103" s="7"/>
      <c r="E103" s="7"/>
      <c r="F103" s="8"/>
      <c r="G103" s="8"/>
      <c r="H103" s="8"/>
      <c r="I103" s="5"/>
      <c r="J103" s="56"/>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row>
    <row r="104" spans="1:107" x14ac:dyDescent="0.4">
      <c r="A104" s="5"/>
      <c r="B104" s="56"/>
      <c r="C104" s="6"/>
      <c r="D104" s="7"/>
      <c r="E104" s="7"/>
      <c r="F104" s="8"/>
      <c r="G104" s="8"/>
      <c r="H104" s="8"/>
      <c r="I104" s="5"/>
      <c r="J104" s="56"/>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row>
    <row r="105" spans="1:107" x14ac:dyDescent="0.4">
      <c r="A105" s="5"/>
      <c r="B105" s="56"/>
      <c r="C105" s="6"/>
      <c r="D105" s="7"/>
      <c r="E105" s="7"/>
      <c r="F105" s="8"/>
      <c r="G105" s="8"/>
      <c r="H105" s="8"/>
      <c r="I105" s="5"/>
      <c r="J105" s="56"/>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row>
    <row r="106" spans="1:107" x14ac:dyDescent="0.4">
      <c r="A106" s="5"/>
      <c r="B106" s="56"/>
      <c r="C106" s="6"/>
      <c r="D106" s="7"/>
      <c r="E106" s="7"/>
      <c r="F106" s="8"/>
      <c r="G106" s="8"/>
      <c r="H106" s="8"/>
      <c r="I106" s="5"/>
      <c r="J106" s="56"/>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row>
    <row r="107" spans="1:107" x14ac:dyDescent="0.4">
      <c r="A107" s="5"/>
      <c r="B107" s="56"/>
      <c r="C107" s="6"/>
      <c r="D107" s="7"/>
      <c r="E107" s="7"/>
      <c r="F107" s="8"/>
      <c r="G107" s="8"/>
      <c r="H107" s="8"/>
      <c r="I107" s="5"/>
      <c r="J107" s="56"/>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row>
    <row r="108" spans="1:107" x14ac:dyDescent="0.4">
      <c r="A108" s="5"/>
      <c r="B108" s="56"/>
      <c r="C108" s="6"/>
      <c r="D108" s="7"/>
      <c r="E108" s="7"/>
      <c r="F108" s="8"/>
      <c r="G108" s="8"/>
      <c r="H108" s="8"/>
      <c r="I108" s="5"/>
      <c r="J108" s="56"/>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row>
    <row r="109" spans="1:107" x14ac:dyDescent="0.4">
      <c r="A109" s="5"/>
      <c r="B109" s="56"/>
      <c r="C109" s="6"/>
      <c r="D109" s="7"/>
      <c r="E109" s="7"/>
      <c r="F109" s="8"/>
      <c r="G109" s="8"/>
      <c r="H109" s="8"/>
      <c r="I109" s="5"/>
      <c r="J109" s="56"/>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row>
    <row r="110" spans="1:107" x14ac:dyDescent="0.4">
      <c r="A110" s="5"/>
      <c r="B110" s="56"/>
      <c r="C110" s="6"/>
      <c r="D110" s="7"/>
      <c r="E110" s="7"/>
      <c r="F110" s="8"/>
      <c r="G110" s="8"/>
      <c r="H110" s="8"/>
      <c r="I110" s="5"/>
      <c r="J110" s="56"/>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row>
    <row r="111" spans="1:107" x14ac:dyDescent="0.4">
      <c r="A111" s="5"/>
      <c r="B111" s="56"/>
      <c r="C111" s="6"/>
      <c r="D111" s="7"/>
      <c r="E111" s="7"/>
      <c r="F111" s="8"/>
      <c r="G111" s="8"/>
      <c r="H111" s="8"/>
      <c r="I111" s="5"/>
      <c r="J111" s="56"/>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row>
    <row r="112" spans="1:107" x14ac:dyDescent="0.4">
      <c r="A112" s="5"/>
      <c r="B112" s="56"/>
      <c r="C112" s="6"/>
      <c r="D112" s="7"/>
      <c r="E112" s="7"/>
      <c r="F112" s="8"/>
      <c r="G112" s="8"/>
      <c r="H112" s="8"/>
      <c r="I112" s="5"/>
      <c r="J112" s="56"/>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row>
    <row r="113" spans="1:107" x14ac:dyDescent="0.4">
      <c r="A113" s="5"/>
      <c r="B113" s="56"/>
      <c r="C113" s="6"/>
      <c r="D113" s="7"/>
      <c r="E113" s="7"/>
      <c r="F113" s="8"/>
      <c r="G113" s="8"/>
      <c r="H113" s="8"/>
      <c r="I113" s="5"/>
      <c r="J113" s="56"/>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row>
    <row r="114" spans="1:107" x14ac:dyDescent="0.4">
      <c r="A114" s="5"/>
      <c r="B114" s="56"/>
      <c r="C114" s="6"/>
      <c r="D114" s="7"/>
      <c r="E114" s="7"/>
      <c r="F114" s="8"/>
      <c r="G114" s="8"/>
      <c r="H114" s="8"/>
      <c r="I114" s="5"/>
      <c r="J114" s="56"/>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row>
    <row r="115" spans="1:107" x14ac:dyDescent="0.4">
      <c r="A115" s="5"/>
      <c r="B115" s="56"/>
      <c r="C115" s="6"/>
      <c r="D115" s="7"/>
      <c r="E115" s="7"/>
      <c r="F115" s="8"/>
      <c r="G115" s="8"/>
      <c r="H115" s="8"/>
      <c r="I115" s="5"/>
      <c r="J115" s="56"/>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row>
    <row r="116" spans="1:107" x14ac:dyDescent="0.4">
      <c r="A116" s="5"/>
      <c r="B116" s="56"/>
      <c r="C116" s="6"/>
      <c r="D116" s="7"/>
      <c r="E116" s="7"/>
      <c r="F116" s="8"/>
      <c r="G116" s="8"/>
      <c r="H116" s="8"/>
      <c r="I116" s="5"/>
      <c r="J116" s="56"/>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row>
    <row r="117" spans="1:107" x14ac:dyDescent="0.4">
      <c r="A117" s="5"/>
      <c r="B117" s="56"/>
      <c r="C117" s="6"/>
      <c r="D117" s="7"/>
      <c r="E117" s="7"/>
      <c r="F117" s="8"/>
      <c r="G117" s="8"/>
      <c r="H117" s="8"/>
      <c r="I117" s="5"/>
      <c r="J117" s="56"/>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row>
    <row r="118" spans="1:107" x14ac:dyDescent="0.4">
      <c r="A118" s="5"/>
      <c r="B118" s="56"/>
      <c r="C118" s="6"/>
      <c r="D118" s="7"/>
      <c r="E118" s="7"/>
      <c r="F118" s="8"/>
      <c r="G118" s="8"/>
      <c r="H118" s="8"/>
      <c r="I118" s="5"/>
      <c r="J118" s="56"/>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row>
    <row r="119" spans="1:107" x14ac:dyDescent="0.4">
      <c r="A119" s="5"/>
      <c r="B119" s="56"/>
      <c r="C119" s="6"/>
      <c r="D119" s="7"/>
      <c r="E119" s="7"/>
      <c r="F119" s="8"/>
      <c r="G119" s="8"/>
      <c r="H119" s="8"/>
      <c r="I119" s="5"/>
      <c r="J119" s="56"/>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row>
    <row r="120" spans="1:107" x14ac:dyDescent="0.4">
      <c r="A120" s="5"/>
      <c r="B120" s="56"/>
      <c r="C120" s="6"/>
      <c r="D120" s="7"/>
      <c r="E120" s="7"/>
      <c r="F120" s="8"/>
      <c r="G120" s="8"/>
      <c r="H120" s="8"/>
      <c r="I120" s="5"/>
      <c r="J120" s="56"/>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row>
    <row r="121" spans="1:107" x14ac:dyDescent="0.4">
      <c r="A121" s="5"/>
      <c r="B121" s="56"/>
      <c r="C121" s="6"/>
      <c r="D121" s="7"/>
      <c r="E121" s="7"/>
      <c r="F121" s="8"/>
      <c r="G121" s="8"/>
      <c r="H121" s="8"/>
      <c r="I121" s="5"/>
      <c r="J121" s="56"/>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row>
    <row r="122" spans="1:107" x14ac:dyDescent="0.4">
      <c r="A122" s="5"/>
      <c r="B122" s="56"/>
      <c r="C122" s="6"/>
      <c r="D122" s="7"/>
      <c r="E122" s="7"/>
      <c r="F122" s="8"/>
      <c r="G122" s="8"/>
      <c r="H122" s="8"/>
      <c r="I122" s="5"/>
      <c r="J122" s="56"/>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row>
    <row r="123" spans="1:107" x14ac:dyDescent="0.4">
      <c r="A123" s="5"/>
      <c r="B123" s="56"/>
      <c r="C123" s="6"/>
      <c r="D123" s="7"/>
      <c r="E123" s="7"/>
      <c r="F123" s="8"/>
      <c r="G123" s="8"/>
      <c r="H123" s="8"/>
      <c r="I123" s="5"/>
      <c r="J123" s="56"/>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row>
    <row r="124" spans="1:107" x14ac:dyDescent="0.4">
      <c r="A124" s="5"/>
      <c r="B124" s="56"/>
      <c r="C124" s="6"/>
      <c r="D124" s="7"/>
      <c r="E124" s="7"/>
      <c r="F124" s="8"/>
      <c r="G124" s="8"/>
      <c r="H124" s="8"/>
      <c r="I124" s="5"/>
      <c r="J124" s="56"/>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row>
    <row r="125" spans="1:107" x14ac:dyDescent="0.4">
      <c r="A125" s="5"/>
      <c r="B125" s="56"/>
      <c r="C125" s="6"/>
      <c r="D125" s="7"/>
      <c r="E125" s="7"/>
      <c r="F125" s="8"/>
      <c r="G125" s="8"/>
      <c r="H125" s="8"/>
      <c r="I125" s="5"/>
      <c r="J125" s="56"/>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row>
    <row r="126" spans="1:107" x14ac:dyDescent="0.4">
      <c r="A126" s="5"/>
      <c r="B126" s="56"/>
      <c r="C126" s="6"/>
      <c r="D126" s="7"/>
      <c r="E126" s="7"/>
      <c r="F126" s="8"/>
      <c r="G126" s="8"/>
      <c r="H126" s="8"/>
      <c r="I126" s="5"/>
      <c r="J126" s="56"/>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row>
    <row r="127" spans="1:107" x14ac:dyDescent="0.4">
      <c r="A127" s="5"/>
      <c r="B127" s="56"/>
      <c r="C127" s="6"/>
      <c r="D127" s="7"/>
      <c r="E127" s="7"/>
      <c r="F127" s="8"/>
      <c r="G127" s="8"/>
      <c r="H127" s="8"/>
      <c r="I127" s="5"/>
      <c r="J127" s="56"/>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row>
    <row r="128" spans="1:107" x14ac:dyDescent="0.4">
      <c r="A128" s="5"/>
      <c r="B128" s="56"/>
      <c r="C128" s="6"/>
      <c r="D128" s="7"/>
      <c r="E128" s="7"/>
      <c r="F128" s="8"/>
      <c r="G128" s="8"/>
      <c r="H128" s="8"/>
      <c r="I128" s="5"/>
      <c r="J128" s="56"/>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row>
    <row r="129" spans="1:107" x14ac:dyDescent="0.4">
      <c r="A129" s="5"/>
      <c r="B129" s="56"/>
      <c r="C129" s="6"/>
      <c r="D129" s="7"/>
      <c r="E129" s="7"/>
      <c r="F129" s="8"/>
      <c r="G129" s="8"/>
      <c r="H129" s="8"/>
      <c r="I129" s="5"/>
      <c r="J129" s="56"/>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row>
    <row r="130" spans="1:107" x14ac:dyDescent="0.4">
      <c r="A130" s="5"/>
      <c r="B130" s="56"/>
      <c r="C130" s="6"/>
      <c r="D130" s="7"/>
      <c r="E130" s="7"/>
      <c r="F130" s="8"/>
      <c r="G130" s="8"/>
      <c r="H130" s="8"/>
      <c r="I130" s="5"/>
      <c r="J130" s="56"/>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row>
    <row r="131" spans="1:107" x14ac:dyDescent="0.4">
      <c r="A131" s="5"/>
      <c r="B131" s="56"/>
      <c r="C131" s="6"/>
      <c r="D131" s="7"/>
      <c r="E131" s="7"/>
      <c r="F131" s="8"/>
      <c r="G131" s="8"/>
      <c r="H131" s="8"/>
      <c r="I131" s="5"/>
      <c r="J131" s="56"/>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row>
    <row r="132" spans="1:107" x14ac:dyDescent="0.4">
      <c r="A132" s="5"/>
      <c r="B132" s="56"/>
      <c r="C132" s="6"/>
      <c r="D132" s="7"/>
      <c r="E132" s="7"/>
      <c r="F132" s="8"/>
      <c r="G132" s="8"/>
      <c r="H132" s="8"/>
      <c r="I132" s="5"/>
      <c r="J132" s="56"/>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row>
    <row r="133" spans="1:107" x14ac:dyDescent="0.4">
      <c r="A133" s="5"/>
      <c r="B133" s="56"/>
      <c r="C133" s="6"/>
      <c r="D133" s="7"/>
      <c r="E133" s="7"/>
      <c r="F133" s="8"/>
      <c r="G133" s="8"/>
      <c r="H133" s="8"/>
      <c r="I133" s="5"/>
      <c r="J133" s="56"/>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row>
    <row r="134" spans="1:107" x14ac:dyDescent="0.4">
      <c r="A134" s="5"/>
      <c r="B134" s="56"/>
      <c r="C134" s="6"/>
      <c r="D134" s="7"/>
      <c r="E134" s="7"/>
      <c r="F134" s="8"/>
      <c r="G134" s="8"/>
      <c r="H134" s="8"/>
      <c r="I134" s="5"/>
      <c r="J134" s="56"/>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row>
    <row r="135" spans="1:107" x14ac:dyDescent="0.4">
      <c r="A135" s="5"/>
      <c r="B135" s="56"/>
      <c r="C135" s="6"/>
      <c r="D135" s="7"/>
      <c r="E135" s="7"/>
      <c r="F135" s="8"/>
      <c r="G135" s="8"/>
      <c r="H135" s="8"/>
      <c r="I135" s="5"/>
      <c r="J135" s="56"/>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row>
    <row r="136" spans="1:107" x14ac:dyDescent="0.4">
      <c r="A136" s="5"/>
      <c r="B136" s="56"/>
      <c r="C136" s="6"/>
      <c r="D136" s="7"/>
      <c r="E136" s="7"/>
      <c r="F136" s="8"/>
      <c r="G136" s="8"/>
      <c r="H136" s="8"/>
      <c r="I136" s="5"/>
      <c r="J136" s="56"/>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row>
    <row r="137" spans="1:107" x14ac:dyDescent="0.4">
      <c r="A137" s="5"/>
      <c r="B137" s="56"/>
      <c r="C137" s="6"/>
      <c r="D137" s="7"/>
      <c r="E137" s="7"/>
      <c r="F137" s="8"/>
      <c r="G137" s="8"/>
      <c r="H137" s="8"/>
      <c r="I137" s="5"/>
      <c r="J137" s="56"/>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row>
    <row r="138" spans="1:107" x14ac:dyDescent="0.4">
      <c r="A138" s="5"/>
      <c r="B138" s="56"/>
      <c r="C138" s="6"/>
      <c r="D138" s="7"/>
      <c r="E138" s="7"/>
      <c r="F138" s="8"/>
      <c r="G138" s="8"/>
      <c r="H138" s="8"/>
      <c r="I138" s="5"/>
      <c r="J138" s="56"/>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row>
    <row r="139" spans="1:107" x14ac:dyDescent="0.4">
      <c r="A139" s="5"/>
      <c r="B139" s="56"/>
      <c r="C139" s="6"/>
      <c r="D139" s="7"/>
      <c r="E139" s="7"/>
      <c r="F139" s="8"/>
      <c r="G139" s="8"/>
      <c r="H139" s="8"/>
      <c r="I139" s="5"/>
      <c r="J139" s="56"/>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row>
    <row r="140" spans="1:107" x14ac:dyDescent="0.4">
      <c r="A140" s="5"/>
      <c r="B140" s="56"/>
      <c r="C140" s="6"/>
      <c r="D140" s="7"/>
      <c r="E140" s="7"/>
      <c r="F140" s="8"/>
      <c r="G140" s="8"/>
      <c r="H140" s="8"/>
      <c r="I140" s="5"/>
      <c r="J140" s="56"/>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row>
    <row r="141" spans="1:107" x14ac:dyDescent="0.4">
      <c r="A141" s="5"/>
      <c r="B141" s="56"/>
      <c r="C141" s="6"/>
      <c r="D141" s="7"/>
      <c r="E141" s="7"/>
      <c r="F141" s="8"/>
      <c r="G141" s="8"/>
      <c r="H141" s="8"/>
      <c r="I141" s="5"/>
      <c r="J141" s="56"/>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row>
    <row r="142" spans="1:107" x14ac:dyDescent="0.4">
      <c r="A142" s="5"/>
      <c r="B142" s="56"/>
      <c r="C142" s="6"/>
      <c r="D142" s="7"/>
      <c r="E142" s="7"/>
      <c r="F142" s="8"/>
      <c r="G142" s="8"/>
      <c r="H142" s="8"/>
      <c r="I142" s="5"/>
      <c r="J142" s="56"/>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row>
    <row r="143" spans="1:107" x14ac:dyDescent="0.4">
      <c r="A143" s="5"/>
      <c r="B143" s="56"/>
      <c r="C143" s="6"/>
      <c r="D143" s="7"/>
      <c r="E143" s="7"/>
      <c r="F143" s="8"/>
      <c r="G143" s="8"/>
      <c r="H143" s="8"/>
      <c r="I143" s="5"/>
      <c r="J143" s="56"/>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row>
    <row r="144" spans="1:107" x14ac:dyDescent="0.4">
      <c r="A144" s="5"/>
      <c r="B144" s="56"/>
      <c r="C144" s="6"/>
      <c r="D144" s="7"/>
      <c r="E144" s="7"/>
      <c r="F144" s="8"/>
      <c r="G144" s="8"/>
      <c r="H144" s="8"/>
      <c r="I144" s="5"/>
      <c r="J144" s="56"/>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row>
    <row r="145" spans="1:107" x14ac:dyDescent="0.4">
      <c r="A145" s="5"/>
      <c r="B145" s="56"/>
      <c r="C145" s="6"/>
      <c r="D145" s="7"/>
      <c r="E145" s="7"/>
      <c r="F145" s="8"/>
      <c r="G145" s="8"/>
      <c r="H145" s="8"/>
      <c r="I145" s="5"/>
      <c r="J145" s="56"/>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row>
    <row r="146" spans="1:107" x14ac:dyDescent="0.4">
      <c r="A146" s="5"/>
      <c r="B146" s="56"/>
      <c r="C146" s="6"/>
      <c r="D146" s="7"/>
      <c r="E146" s="7"/>
      <c r="F146" s="8"/>
      <c r="G146" s="8"/>
      <c r="H146" s="8"/>
      <c r="I146" s="5"/>
      <c r="J146" s="56"/>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row>
    <row r="147" spans="1:107" x14ac:dyDescent="0.4">
      <c r="A147" s="5"/>
      <c r="B147" s="56"/>
      <c r="C147" s="6"/>
      <c r="D147" s="7"/>
      <c r="E147" s="7"/>
      <c r="F147" s="8"/>
      <c r="G147" s="8"/>
      <c r="H147" s="8"/>
      <c r="I147" s="5"/>
      <c r="J147" s="56"/>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row>
    <row r="148" spans="1:107" x14ac:dyDescent="0.4">
      <c r="A148" s="5"/>
      <c r="B148" s="56"/>
      <c r="C148" s="6"/>
      <c r="D148" s="7"/>
      <c r="E148" s="7"/>
      <c r="F148" s="8"/>
      <c r="G148" s="8"/>
      <c r="H148" s="8"/>
      <c r="I148" s="5"/>
      <c r="J148" s="56"/>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row>
    <row r="149" spans="1:107" x14ac:dyDescent="0.4">
      <c r="A149" s="5"/>
      <c r="B149" s="56"/>
      <c r="C149" s="6"/>
      <c r="D149" s="7"/>
      <c r="E149" s="7"/>
      <c r="F149" s="8"/>
      <c r="G149" s="8"/>
      <c r="H149" s="8"/>
      <c r="I149" s="5"/>
      <c r="J149" s="56"/>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row>
    <row r="150" spans="1:107" x14ac:dyDescent="0.4">
      <c r="A150" s="5"/>
      <c r="B150" s="56"/>
      <c r="C150" s="6"/>
      <c r="D150" s="7"/>
      <c r="E150" s="7"/>
      <c r="F150" s="8"/>
      <c r="G150" s="8"/>
      <c r="H150" s="8"/>
      <c r="I150" s="5"/>
      <c r="J150" s="56"/>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row>
    <row r="151" spans="1:107" x14ac:dyDescent="0.4">
      <c r="A151" s="5"/>
      <c r="B151" s="56"/>
      <c r="C151" s="6"/>
      <c r="D151" s="7"/>
      <c r="E151" s="7"/>
      <c r="F151" s="8"/>
      <c r="G151" s="8"/>
      <c r="H151" s="8"/>
      <c r="I151" s="5"/>
      <c r="J151" s="56"/>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row>
    <row r="152" spans="1:107" x14ac:dyDescent="0.4">
      <c r="A152" s="5"/>
      <c r="B152" s="56"/>
      <c r="C152" s="6"/>
      <c r="D152" s="7"/>
      <c r="E152" s="7"/>
      <c r="F152" s="8"/>
      <c r="G152" s="8"/>
      <c r="H152" s="8"/>
      <c r="I152" s="5"/>
      <c r="J152" s="56"/>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row>
    <row r="153" spans="1:107" x14ac:dyDescent="0.4">
      <c r="A153" s="5"/>
      <c r="B153" s="56"/>
      <c r="C153" s="6"/>
      <c r="D153" s="7"/>
      <c r="E153" s="7"/>
      <c r="F153" s="8"/>
      <c r="G153" s="8"/>
      <c r="H153" s="8"/>
      <c r="I153" s="5"/>
      <c r="J153" s="56"/>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row>
    <row r="154" spans="1:107" x14ac:dyDescent="0.4">
      <c r="A154" s="5"/>
      <c r="B154" s="56"/>
      <c r="C154" s="6"/>
      <c r="D154" s="7"/>
      <c r="E154" s="7"/>
      <c r="F154" s="8"/>
      <c r="G154" s="8"/>
      <c r="H154" s="8"/>
      <c r="I154" s="5"/>
      <c r="J154" s="56"/>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row>
    <row r="155" spans="1:107" x14ac:dyDescent="0.4">
      <c r="A155" s="5"/>
      <c r="B155" s="56"/>
      <c r="C155" s="6"/>
      <c r="D155" s="7"/>
      <c r="E155" s="7"/>
      <c r="F155" s="8"/>
      <c r="G155" s="8"/>
      <c r="H155" s="8"/>
      <c r="I155" s="5"/>
      <c r="J155" s="56"/>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row>
    <row r="156" spans="1:107" x14ac:dyDescent="0.4">
      <c r="A156" s="5"/>
      <c r="B156" s="56"/>
      <c r="C156" s="6"/>
      <c r="D156" s="7"/>
      <c r="E156" s="7"/>
      <c r="F156" s="8"/>
      <c r="G156" s="8"/>
      <c r="H156" s="8"/>
      <c r="I156" s="5"/>
      <c r="J156" s="56"/>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row>
    <row r="157" spans="1:107" x14ac:dyDescent="0.4">
      <c r="A157" s="5"/>
      <c r="B157" s="56"/>
      <c r="C157" s="6"/>
      <c r="D157" s="7"/>
      <c r="E157" s="7"/>
      <c r="F157" s="8"/>
      <c r="G157" s="8"/>
      <c r="H157" s="8"/>
      <c r="I157" s="5"/>
      <c r="J157" s="56"/>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row>
    <row r="158" spans="1:107" x14ac:dyDescent="0.4">
      <c r="A158" s="5"/>
      <c r="B158" s="56"/>
      <c r="C158" s="6"/>
      <c r="D158" s="7"/>
      <c r="E158" s="7"/>
      <c r="F158" s="8"/>
      <c r="G158" s="8"/>
      <c r="H158" s="8"/>
      <c r="I158" s="5"/>
      <c r="J158" s="56"/>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row>
    <row r="159" spans="1:107" x14ac:dyDescent="0.4">
      <c r="A159" s="5"/>
      <c r="B159" s="56"/>
      <c r="C159" s="6"/>
      <c r="D159" s="7"/>
      <c r="E159" s="7"/>
      <c r="F159" s="8"/>
      <c r="G159" s="8"/>
      <c r="H159" s="8"/>
      <c r="I159" s="5"/>
      <c r="J159" s="56"/>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row>
    <row r="160" spans="1:107" x14ac:dyDescent="0.4">
      <c r="A160" s="5"/>
      <c r="B160" s="56"/>
      <c r="C160" s="6"/>
      <c r="D160" s="7"/>
      <c r="E160" s="7"/>
      <c r="F160" s="8"/>
      <c r="G160" s="8"/>
      <c r="H160" s="8"/>
      <c r="I160" s="5"/>
      <c r="J160" s="56"/>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row>
    <row r="161" spans="1:107" x14ac:dyDescent="0.4">
      <c r="A161" s="5"/>
      <c r="B161" s="56"/>
      <c r="C161" s="6"/>
      <c r="D161" s="7"/>
      <c r="E161" s="7"/>
      <c r="F161" s="8"/>
      <c r="G161" s="8"/>
      <c r="H161" s="8"/>
      <c r="I161" s="5"/>
      <c r="J161" s="56"/>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row>
    <row r="162" spans="1:107" x14ac:dyDescent="0.4">
      <c r="A162" s="5"/>
      <c r="B162" s="56"/>
      <c r="C162" s="6"/>
      <c r="D162" s="7"/>
      <c r="E162" s="7"/>
      <c r="F162" s="8"/>
      <c r="G162" s="8"/>
      <c r="H162" s="8"/>
      <c r="I162" s="5"/>
      <c r="J162" s="56"/>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row>
    <row r="163" spans="1:107" x14ac:dyDescent="0.4">
      <c r="A163" s="5"/>
      <c r="B163" s="56"/>
      <c r="C163" s="6"/>
      <c r="D163" s="7"/>
      <c r="E163" s="7"/>
      <c r="F163" s="8"/>
      <c r="G163" s="8"/>
      <c r="H163" s="8"/>
      <c r="I163" s="5"/>
      <c r="J163" s="56"/>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row>
    <row r="164" spans="1:107" x14ac:dyDescent="0.4">
      <c r="A164" s="5"/>
      <c r="B164" s="56"/>
      <c r="C164" s="6"/>
      <c r="D164" s="7"/>
      <c r="E164" s="7"/>
      <c r="F164" s="8"/>
      <c r="G164" s="8"/>
      <c r="H164" s="8"/>
      <c r="I164" s="5"/>
      <c r="J164" s="56"/>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row>
    <row r="165" spans="1:107" x14ac:dyDescent="0.4">
      <c r="A165" s="5"/>
      <c r="B165" s="56"/>
      <c r="C165" s="6"/>
      <c r="D165" s="7"/>
      <c r="E165" s="7"/>
      <c r="F165" s="8"/>
      <c r="G165" s="8"/>
      <c r="H165" s="8"/>
      <c r="I165" s="5"/>
      <c r="J165" s="56"/>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row>
    <row r="166" spans="1:107" x14ac:dyDescent="0.4">
      <c r="A166" s="5"/>
      <c r="B166" s="56"/>
      <c r="C166" s="6"/>
      <c r="D166" s="7"/>
      <c r="E166" s="7"/>
      <c r="F166" s="8"/>
      <c r="G166" s="8"/>
      <c r="H166" s="8"/>
      <c r="I166" s="5"/>
      <c r="J166" s="56"/>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row>
    <row r="167" spans="1:107" x14ac:dyDescent="0.4">
      <c r="A167" s="5"/>
      <c r="B167" s="56"/>
      <c r="C167" s="6"/>
      <c r="D167" s="7"/>
      <c r="E167" s="7"/>
      <c r="F167" s="8"/>
      <c r="G167" s="8"/>
      <c r="H167" s="8"/>
      <c r="I167" s="5"/>
      <c r="J167" s="56"/>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row>
    <row r="168" spans="1:107" x14ac:dyDescent="0.4">
      <c r="A168" s="5"/>
      <c r="B168" s="56"/>
      <c r="C168" s="6"/>
      <c r="D168" s="7"/>
      <c r="E168" s="7"/>
      <c r="F168" s="8"/>
      <c r="G168" s="8"/>
      <c r="H168" s="8"/>
      <c r="I168" s="5"/>
      <c r="J168" s="56"/>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row>
    <row r="169" spans="1:107" x14ac:dyDescent="0.4">
      <c r="A169" s="5"/>
      <c r="B169" s="56"/>
      <c r="C169" s="6"/>
      <c r="D169" s="7"/>
      <c r="E169" s="7"/>
      <c r="F169" s="8"/>
      <c r="G169" s="8"/>
      <c r="H169" s="8"/>
      <c r="I169" s="5"/>
      <c r="J169" s="56"/>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row>
    <row r="170" spans="1:107" x14ac:dyDescent="0.4">
      <c r="A170" s="5"/>
      <c r="B170" s="56"/>
      <c r="C170" s="6"/>
      <c r="D170" s="7"/>
      <c r="E170" s="7"/>
      <c r="F170" s="8"/>
      <c r="G170" s="8"/>
      <c r="H170" s="8"/>
      <c r="I170" s="5"/>
      <c r="J170" s="56"/>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row>
    <row r="171" spans="1:107" x14ac:dyDescent="0.4">
      <c r="A171" s="5"/>
      <c r="B171" s="56"/>
      <c r="C171" s="6"/>
      <c r="D171" s="7"/>
      <c r="E171" s="7"/>
      <c r="F171" s="8"/>
      <c r="G171" s="8"/>
      <c r="H171" s="8"/>
      <c r="I171" s="5"/>
      <c r="J171" s="56"/>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row>
    <row r="172" spans="1:107" x14ac:dyDescent="0.4">
      <c r="A172" s="5"/>
      <c r="B172" s="56"/>
      <c r="C172" s="6"/>
      <c r="D172" s="7"/>
      <c r="E172" s="7"/>
      <c r="F172" s="8"/>
      <c r="G172" s="8"/>
      <c r="H172" s="8"/>
      <c r="I172" s="5"/>
      <c r="J172" s="56"/>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row>
    <row r="173" spans="1:107" x14ac:dyDescent="0.4">
      <c r="A173" s="5"/>
      <c r="B173" s="56"/>
      <c r="C173" s="6"/>
      <c r="D173" s="7"/>
      <c r="E173" s="7"/>
      <c r="F173" s="8"/>
      <c r="G173" s="8"/>
      <c r="H173" s="8"/>
      <c r="I173" s="5"/>
      <c r="J173" s="56"/>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row>
    <row r="174" spans="1:107" x14ac:dyDescent="0.4">
      <c r="A174" s="5"/>
      <c r="B174" s="56"/>
      <c r="C174" s="6"/>
      <c r="D174" s="7"/>
      <c r="E174" s="7"/>
      <c r="F174" s="8"/>
      <c r="G174" s="8"/>
      <c r="H174" s="8"/>
      <c r="I174" s="5"/>
      <c r="J174" s="56"/>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row>
    <row r="175" spans="1:107" x14ac:dyDescent="0.4">
      <c r="A175" s="5"/>
      <c r="B175" s="56"/>
      <c r="C175" s="6"/>
      <c r="D175" s="7"/>
      <c r="E175" s="7"/>
      <c r="F175" s="8"/>
      <c r="G175" s="8"/>
      <c r="H175" s="8"/>
      <c r="I175" s="5"/>
      <c r="J175" s="56"/>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row>
    <row r="176" spans="1:107" x14ac:dyDescent="0.4">
      <c r="A176" s="5"/>
      <c r="B176" s="56"/>
      <c r="C176" s="6"/>
      <c r="D176" s="7"/>
      <c r="E176" s="7"/>
      <c r="F176" s="8"/>
      <c r="G176" s="8"/>
      <c r="H176" s="8"/>
      <c r="I176" s="5"/>
      <c r="J176" s="56"/>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row>
    <row r="177" spans="1:107" x14ac:dyDescent="0.4">
      <c r="A177" s="5"/>
      <c r="B177" s="56"/>
      <c r="C177" s="6"/>
      <c r="D177" s="7"/>
      <c r="E177" s="7"/>
      <c r="F177" s="8"/>
      <c r="G177" s="8"/>
      <c r="H177" s="8"/>
      <c r="I177" s="5"/>
      <c r="J177" s="56"/>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row>
    <row r="178" spans="1:107" x14ac:dyDescent="0.4">
      <c r="A178" s="5"/>
      <c r="B178" s="56"/>
      <c r="C178" s="6"/>
      <c r="D178" s="7"/>
      <c r="E178" s="7"/>
      <c r="F178" s="8"/>
      <c r="G178" s="8"/>
      <c r="H178" s="8"/>
      <c r="I178" s="5"/>
      <c r="J178" s="56"/>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row>
    <row r="179" spans="1:107" x14ac:dyDescent="0.4">
      <c r="A179" s="5"/>
      <c r="B179" s="56"/>
      <c r="C179" s="6"/>
      <c r="D179" s="7"/>
      <c r="E179" s="7"/>
      <c r="F179" s="8"/>
      <c r="G179" s="8"/>
      <c r="H179" s="8"/>
      <c r="I179" s="5"/>
      <c r="J179" s="56"/>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row>
    <row r="180" spans="1:107" x14ac:dyDescent="0.4">
      <c r="A180" s="5"/>
      <c r="B180" s="56"/>
      <c r="C180" s="6"/>
      <c r="D180" s="7"/>
      <c r="E180" s="7"/>
      <c r="F180" s="8"/>
      <c r="G180" s="8"/>
      <c r="H180" s="8"/>
      <c r="I180" s="5"/>
      <c r="J180" s="56"/>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row>
    <row r="181" spans="1:107" x14ac:dyDescent="0.4">
      <c r="A181" s="5"/>
      <c r="B181" s="56"/>
      <c r="C181" s="6"/>
      <c r="D181" s="7"/>
      <c r="E181" s="7"/>
      <c r="F181" s="8"/>
      <c r="G181" s="8"/>
      <c r="H181" s="8"/>
      <c r="I181" s="5"/>
      <c r="J181" s="56"/>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row>
    <row r="182" spans="1:107" x14ac:dyDescent="0.4">
      <c r="A182" s="5"/>
      <c r="B182" s="56"/>
      <c r="C182" s="6"/>
      <c r="D182" s="7"/>
      <c r="E182" s="7"/>
      <c r="F182" s="8"/>
      <c r="G182" s="8"/>
      <c r="H182" s="8"/>
      <c r="I182" s="5"/>
      <c r="J182" s="56"/>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row>
    <row r="183" spans="1:107" x14ac:dyDescent="0.4">
      <c r="A183" s="5"/>
      <c r="B183" s="56"/>
      <c r="C183" s="6"/>
      <c r="D183" s="7"/>
      <c r="E183" s="7"/>
      <c r="F183" s="8"/>
      <c r="G183" s="8"/>
      <c r="H183" s="8"/>
      <c r="I183" s="5"/>
      <c r="J183" s="56"/>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row>
    <row r="184" spans="1:107" x14ac:dyDescent="0.4">
      <c r="A184" s="5"/>
      <c r="B184" s="56"/>
      <c r="C184" s="6"/>
      <c r="D184" s="7"/>
      <c r="E184" s="7"/>
      <c r="F184" s="8"/>
      <c r="G184" s="8"/>
      <c r="H184" s="8"/>
      <c r="I184" s="5"/>
      <c r="J184" s="56"/>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row>
    <row r="185" spans="1:107" x14ac:dyDescent="0.4">
      <c r="A185" s="5"/>
      <c r="B185" s="56"/>
      <c r="C185" s="6"/>
      <c r="D185" s="7"/>
      <c r="E185" s="7"/>
      <c r="F185" s="8"/>
      <c r="G185" s="8"/>
      <c r="H185" s="8"/>
      <c r="I185" s="5"/>
      <c r="J185" s="56"/>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row>
    <row r="186" spans="1:107" x14ac:dyDescent="0.4">
      <c r="A186" s="5"/>
      <c r="B186" s="56"/>
      <c r="C186" s="6"/>
      <c r="D186" s="7"/>
      <c r="E186" s="7"/>
      <c r="F186" s="8"/>
      <c r="G186" s="8"/>
      <c r="H186" s="8"/>
      <c r="I186" s="5"/>
      <c r="J186" s="56"/>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row>
    <row r="187" spans="1:107" x14ac:dyDescent="0.4">
      <c r="A187" s="5"/>
      <c r="B187" s="56"/>
      <c r="C187" s="6"/>
      <c r="D187" s="7"/>
      <c r="E187" s="7"/>
      <c r="F187" s="8"/>
      <c r="G187" s="8"/>
      <c r="H187" s="8"/>
      <c r="I187" s="5"/>
      <c r="J187" s="56"/>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row>
    <row r="188" spans="1:107" x14ac:dyDescent="0.4">
      <c r="A188" s="5"/>
      <c r="B188" s="56"/>
      <c r="C188" s="6"/>
      <c r="D188" s="7"/>
      <c r="E188" s="7"/>
      <c r="F188" s="8"/>
      <c r="G188" s="8"/>
      <c r="H188" s="8"/>
      <c r="I188" s="5"/>
      <c r="J188" s="56"/>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row>
    <row r="189" spans="1:107" x14ac:dyDescent="0.4">
      <c r="A189" s="5"/>
      <c r="B189" s="56"/>
      <c r="C189" s="6"/>
      <c r="D189" s="7"/>
      <c r="E189" s="7"/>
      <c r="F189" s="8"/>
      <c r="G189" s="8"/>
      <c r="H189" s="8"/>
      <c r="I189" s="5"/>
      <c r="J189" s="56"/>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row>
    <row r="190" spans="1:107" x14ac:dyDescent="0.4">
      <c r="A190" s="5"/>
      <c r="B190" s="56"/>
      <c r="C190" s="6"/>
      <c r="D190" s="7"/>
      <c r="E190" s="7"/>
      <c r="F190" s="8"/>
      <c r="G190" s="8"/>
      <c r="H190" s="8"/>
      <c r="I190" s="5"/>
      <c r="J190" s="56"/>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row>
    <row r="191" spans="1:107" x14ac:dyDescent="0.4">
      <c r="A191" s="5"/>
      <c r="B191" s="56"/>
      <c r="C191" s="6"/>
      <c r="D191" s="7"/>
      <c r="E191" s="7"/>
      <c r="F191" s="8"/>
      <c r="G191" s="8"/>
      <c r="H191" s="8"/>
      <c r="I191" s="5"/>
      <c r="J191" s="56"/>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row>
    <row r="192" spans="1:107" x14ac:dyDescent="0.4">
      <c r="A192" s="5"/>
      <c r="B192" s="56"/>
      <c r="C192" s="6"/>
      <c r="D192" s="7"/>
      <c r="E192" s="7"/>
      <c r="F192" s="8"/>
      <c r="G192" s="8"/>
      <c r="H192" s="8"/>
      <c r="I192" s="5"/>
      <c r="J192" s="56"/>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row>
    <row r="193" spans="1:107" x14ac:dyDescent="0.4">
      <c r="A193" s="5"/>
      <c r="B193" s="56"/>
      <c r="C193" s="6"/>
      <c r="D193" s="7"/>
      <c r="E193" s="7"/>
      <c r="F193" s="8"/>
      <c r="G193" s="8"/>
      <c r="H193" s="8"/>
      <c r="I193" s="5"/>
      <c r="J193" s="56"/>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row>
    <row r="194" spans="1:107" x14ac:dyDescent="0.4">
      <c r="A194" s="5"/>
      <c r="B194" s="56"/>
      <c r="C194" s="6"/>
      <c r="D194" s="7"/>
      <c r="E194" s="7"/>
      <c r="F194" s="8"/>
      <c r="G194" s="8"/>
      <c r="H194" s="8"/>
      <c r="I194" s="5"/>
      <c r="J194" s="56"/>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row>
    <row r="195" spans="1:107" x14ac:dyDescent="0.4">
      <c r="A195" s="5"/>
      <c r="B195" s="56"/>
      <c r="C195" s="6"/>
      <c r="D195" s="7"/>
      <c r="E195" s="7"/>
      <c r="F195" s="8"/>
      <c r="G195" s="8"/>
      <c r="H195" s="8"/>
      <c r="I195" s="5"/>
      <c r="J195" s="56"/>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row>
    <row r="196" spans="1:107" x14ac:dyDescent="0.4">
      <c r="A196" s="5"/>
      <c r="B196" s="56"/>
      <c r="C196" s="6"/>
      <c r="D196" s="7"/>
      <c r="E196" s="7"/>
      <c r="F196" s="8"/>
      <c r="G196" s="8"/>
      <c r="H196" s="8"/>
      <c r="I196" s="5"/>
      <c r="J196" s="56"/>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row>
    <row r="197" spans="1:107" x14ac:dyDescent="0.4">
      <c r="A197" s="5"/>
      <c r="B197" s="56"/>
      <c r="C197" s="6"/>
      <c r="D197" s="7"/>
      <c r="E197" s="7"/>
      <c r="F197" s="8"/>
      <c r="G197" s="8"/>
      <c r="H197" s="8"/>
      <c r="I197" s="5"/>
      <c r="J197" s="56"/>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row>
    <row r="198" spans="1:107" x14ac:dyDescent="0.4">
      <c r="A198" s="5"/>
      <c r="B198" s="56"/>
      <c r="C198" s="6"/>
      <c r="D198" s="7"/>
      <c r="E198" s="7"/>
      <c r="F198" s="8"/>
      <c r="G198" s="8"/>
      <c r="H198" s="8"/>
      <c r="I198" s="5"/>
      <c r="J198" s="56"/>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row>
    <row r="199" spans="1:107" x14ac:dyDescent="0.4">
      <c r="A199" s="5"/>
      <c r="B199" s="56"/>
      <c r="C199" s="6"/>
      <c r="D199" s="7"/>
      <c r="E199" s="7"/>
      <c r="F199" s="8"/>
      <c r="G199" s="8"/>
      <c r="H199" s="8"/>
      <c r="I199" s="5"/>
      <c r="J199" s="56"/>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row>
    <row r="200" spans="1:107" x14ac:dyDescent="0.4">
      <c r="A200" s="5"/>
      <c r="B200" s="56"/>
      <c r="C200" s="6"/>
      <c r="D200" s="7"/>
      <c r="E200" s="7"/>
      <c r="F200" s="8"/>
      <c r="G200" s="8"/>
      <c r="H200" s="8"/>
      <c r="I200" s="5"/>
      <c r="J200" s="56"/>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row>
    <row r="201" spans="1:107" x14ac:dyDescent="0.4">
      <c r="A201" s="5"/>
      <c r="B201" s="56"/>
      <c r="C201" s="6"/>
      <c r="D201" s="7"/>
      <c r="E201" s="7"/>
      <c r="F201" s="8"/>
      <c r="G201" s="8"/>
      <c r="H201" s="8"/>
      <c r="I201" s="5"/>
      <c r="J201" s="56"/>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row>
    <row r="202" spans="1:107" x14ac:dyDescent="0.4">
      <c r="A202" s="5"/>
      <c r="B202" s="56"/>
      <c r="C202" s="6"/>
      <c r="D202" s="7"/>
      <c r="E202" s="7"/>
      <c r="F202" s="8"/>
      <c r="G202" s="8"/>
      <c r="H202" s="8"/>
      <c r="I202" s="5"/>
      <c r="J202" s="56"/>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row>
    <row r="203" spans="1:107" x14ac:dyDescent="0.4">
      <c r="A203" s="5"/>
      <c r="B203" s="56"/>
      <c r="C203" s="6"/>
      <c r="D203" s="7"/>
      <c r="E203" s="7"/>
      <c r="F203" s="8"/>
      <c r="G203" s="8"/>
      <c r="H203" s="8"/>
      <c r="I203" s="5"/>
      <c r="J203" s="56"/>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row>
    <row r="204" spans="1:107" x14ac:dyDescent="0.4">
      <c r="A204" s="5"/>
      <c r="B204" s="56"/>
      <c r="C204" s="6"/>
      <c r="D204" s="7"/>
      <c r="E204" s="7"/>
      <c r="F204" s="8"/>
      <c r="G204" s="8"/>
      <c r="H204" s="8"/>
      <c r="I204" s="5"/>
      <c r="J204" s="56"/>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row>
    <row r="205" spans="1:107" x14ac:dyDescent="0.4">
      <c r="A205" s="5"/>
      <c r="B205" s="56"/>
      <c r="C205" s="6"/>
      <c r="D205" s="7"/>
      <c r="E205" s="7"/>
      <c r="F205" s="8"/>
      <c r="G205" s="8"/>
      <c r="H205" s="8"/>
      <c r="I205" s="5"/>
      <c r="J205" s="56"/>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row>
    <row r="206" spans="1:107" x14ac:dyDescent="0.4">
      <c r="A206" s="5"/>
      <c r="B206" s="56"/>
      <c r="C206" s="6"/>
      <c r="D206" s="7"/>
      <c r="E206" s="7"/>
      <c r="F206" s="8"/>
      <c r="G206" s="8"/>
      <c r="H206" s="8"/>
      <c r="I206" s="5"/>
      <c r="J206" s="56"/>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row>
    <row r="207" spans="1:107" x14ac:dyDescent="0.4">
      <c r="A207" s="5"/>
      <c r="B207" s="56"/>
      <c r="C207" s="6"/>
      <c r="D207" s="7"/>
      <c r="E207" s="7"/>
      <c r="F207" s="8"/>
      <c r="G207" s="8"/>
      <c r="H207" s="8"/>
      <c r="I207" s="5"/>
      <c r="J207" s="56"/>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row>
    <row r="208" spans="1:107" x14ac:dyDescent="0.4">
      <c r="A208" s="5"/>
      <c r="B208" s="56"/>
      <c r="C208" s="6"/>
      <c r="D208" s="7"/>
      <c r="E208" s="7"/>
      <c r="F208" s="8"/>
      <c r="G208" s="8"/>
      <c r="H208" s="8"/>
      <c r="I208" s="5"/>
      <c r="J208" s="56"/>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row>
    <row r="209" spans="1:107" x14ac:dyDescent="0.4">
      <c r="A209" s="5"/>
      <c r="B209" s="56"/>
      <c r="C209" s="6"/>
      <c r="D209" s="7"/>
      <c r="E209" s="7"/>
      <c r="F209" s="8"/>
      <c r="G209" s="8"/>
      <c r="H209" s="8"/>
      <c r="I209" s="5"/>
      <c r="J209" s="56"/>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row>
    <row r="210" spans="1:107" x14ac:dyDescent="0.4">
      <c r="A210" s="5"/>
      <c r="B210" s="56"/>
      <c r="C210" s="6"/>
      <c r="D210" s="7"/>
      <c r="E210" s="7"/>
      <c r="F210" s="8"/>
      <c r="G210" s="8"/>
      <c r="H210" s="8"/>
      <c r="I210" s="5"/>
      <c r="J210" s="56"/>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row>
    <row r="211" spans="1:107" x14ac:dyDescent="0.4">
      <c r="A211" s="5"/>
      <c r="B211" s="56"/>
      <c r="C211" s="6"/>
      <c r="D211" s="7"/>
      <c r="E211" s="7"/>
      <c r="F211" s="8"/>
      <c r="G211" s="8"/>
      <c r="H211" s="8"/>
      <c r="I211" s="5"/>
      <c r="J211" s="56"/>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row>
    <row r="212" spans="1:107" x14ac:dyDescent="0.4">
      <c r="A212" s="5"/>
      <c r="B212" s="56"/>
      <c r="C212" s="6"/>
      <c r="D212" s="7"/>
      <c r="E212" s="7"/>
      <c r="F212" s="8"/>
      <c r="G212" s="8"/>
      <c r="H212" s="8"/>
      <c r="I212" s="5"/>
      <c r="J212" s="56"/>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row>
    <row r="213" spans="1:107" x14ac:dyDescent="0.4">
      <c r="A213" s="5"/>
      <c r="B213" s="56"/>
      <c r="C213" s="6"/>
      <c r="D213" s="7"/>
      <c r="E213" s="7"/>
      <c r="F213" s="8"/>
      <c r="G213" s="8"/>
      <c r="H213" s="8"/>
      <c r="I213" s="5"/>
      <c r="J213" s="56"/>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row>
    <row r="214" spans="1:107" x14ac:dyDescent="0.4">
      <c r="A214" s="5"/>
      <c r="B214" s="56"/>
      <c r="C214" s="6"/>
      <c r="D214" s="7"/>
      <c r="E214" s="7"/>
      <c r="F214" s="8"/>
      <c r="G214" s="8"/>
      <c r="H214" s="8"/>
      <c r="I214" s="5"/>
      <c r="J214" s="56"/>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row>
    <row r="215" spans="1:107" x14ac:dyDescent="0.4">
      <c r="A215" s="5"/>
      <c r="B215" s="56"/>
      <c r="C215" s="6"/>
      <c r="D215" s="7"/>
      <c r="E215" s="7"/>
      <c r="F215" s="8"/>
      <c r="G215" s="8"/>
      <c r="H215" s="8"/>
      <c r="I215" s="5"/>
      <c r="J215" s="56"/>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row>
    <row r="216" spans="1:107" x14ac:dyDescent="0.4">
      <c r="A216" s="5"/>
      <c r="B216" s="56"/>
      <c r="C216" s="6"/>
      <c r="D216" s="7"/>
      <c r="E216" s="7"/>
      <c r="F216" s="8"/>
      <c r="G216" s="8"/>
      <c r="H216" s="8"/>
      <c r="I216" s="5"/>
      <c r="J216" s="56"/>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row>
    <row r="217" spans="1:107" x14ac:dyDescent="0.4">
      <c r="A217" s="5"/>
      <c r="B217" s="56"/>
      <c r="C217" s="6"/>
      <c r="D217" s="7"/>
      <c r="E217" s="7"/>
      <c r="F217" s="8"/>
      <c r="G217" s="8"/>
      <c r="H217" s="8"/>
      <c r="I217" s="5"/>
      <c r="J217" s="56"/>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row>
    <row r="218" spans="1:107" x14ac:dyDescent="0.4">
      <c r="A218" s="5"/>
      <c r="B218" s="56"/>
      <c r="C218" s="6"/>
      <c r="D218" s="7"/>
      <c r="E218" s="7"/>
      <c r="F218" s="8"/>
      <c r="G218" s="8"/>
      <c r="H218" s="8"/>
      <c r="I218" s="5"/>
      <c r="J218" s="56"/>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row>
    <row r="219" spans="1:107" x14ac:dyDescent="0.4">
      <c r="A219" s="5"/>
      <c r="B219" s="56"/>
      <c r="C219" s="6"/>
      <c r="D219" s="7"/>
      <c r="E219" s="7"/>
      <c r="F219" s="8"/>
      <c r="G219" s="8"/>
      <c r="H219" s="8"/>
      <c r="I219" s="5"/>
      <c r="J219" s="56"/>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row>
    <row r="220" spans="1:107" x14ac:dyDescent="0.4">
      <c r="A220" s="5"/>
      <c r="B220" s="56"/>
      <c r="C220" s="6"/>
      <c r="D220" s="7"/>
      <c r="E220" s="7"/>
      <c r="F220" s="8"/>
      <c r="G220" s="8"/>
      <c r="H220" s="8"/>
      <c r="I220" s="5"/>
      <c r="J220" s="56"/>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row>
    <row r="221" spans="1:107" x14ac:dyDescent="0.4">
      <c r="A221" s="5"/>
      <c r="B221" s="56"/>
      <c r="C221" s="6"/>
      <c r="D221" s="7"/>
      <c r="E221" s="7"/>
      <c r="F221" s="8"/>
      <c r="G221" s="8"/>
      <c r="H221" s="8"/>
      <c r="I221" s="5"/>
      <c r="J221" s="56"/>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row>
    <row r="222" spans="1:107" x14ac:dyDescent="0.4">
      <c r="A222" s="5"/>
      <c r="B222" s="56"/>
      <c r="C222" s="6"/>
      <c r="D222" s="7"/>
      <c r="E222" s="7"/>
      <c r="F222" s="8"/>
      <c r="G222" s="8"/>
      <c r="H222" s="8"/>
      <c r="I222" s="5"/>
      <c r="J222" s="56"/>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row>
    <row r="223" spans="1:107" x14ac:dyDescent="0.4">
      <c r="A223" s="5"/>
      <c r="B223" s="56"/>
      <c r="C223" s="6"/>
      <c r="D223" s="7"/>
      <c r="E223" s="7"/>
      <c r="F223" s="8"/>
      <c r="G223" s="8"/>
      <c r="H223" s="8"/>
      <c r="I223" s="5"/>
      <c r="J223" s="56"/>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row>
    <row r="224" spans="1:107" x14ac:dyDescent="0.4">
      <c r="A224" s="5"/>
      <c r="B224" s="56"/>
      <c r="C224" s="6"/>
      <c r="D224" s="7"/>
      <c r="E224" s="7"/>
      <c r="F224" s="8"/>
      <c r="G224" s="8"/>
      <c r="H224" s="8"/>
      <c r="I224" s="5"/>
      <c r="J224" s="56"/>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row>
    <row r="225" spans="1:107" x14ac:dyDescent="0.4">
      <c r="A225" s="5"/>
      <c r="B225" s="56"/>
      <c r="C225" s="6"/>
      <c r="D225" s="7"/>
      <c r="E225" s="7"/>
      <c r="F225" s="8"/>
      <c r="G225" s="8"/>
      <c r="H225" s="8"/>
      <c r="I225" s="5"/>
      <c r="J225" s="56"/>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row>
    <row r="226" spans="1:107" x14ac:dyDescent="0.4">
      <c r="A226" s="5"/>
      <c r="B226" s="56"/>
      <c r="C226" s="6"/>
      <c r="D226" s="7"/>
      <c r="E226" s="7"/>
      <c r="F226" s="8"/>
      <c r="G226" s="8"/>
      <c r="H226" s="8"/>
      <c r="I226" s="5"/>
      <c r="J226" s="56"/>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row>
    <row r="227" spans="1:107" x14ac:dyDescent="0.4">
      <c r="A227" s="5"/>
      <c r="B227" s="56"/>
      <c r="C227" s="6"/>
      <c r="D227" s="7"/>
      <c r="E227" s="7"/>
      <c r="F227" s="8"/>
      <c r="G227" s="8"/>
      <c r="H227" s="8"/>
      <c r="I227" s="5"/>
      <c r="J227" s="56"/>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row>
    <row r="228" spans="1:107" x14ac:dyDescent="0.4">
      <c r="A228" s="5"/>
      <c r="B228" s="56"/>
      <c r="C228" s="6"/>
      <c r="D228" s="7"/>
      <c r="E228" s="7"/>
      <c r="F228" s="8"/>
      <c r="G228" s="8"/>
      <c r="H228" s="8"/>
      <c r="I228" s="5"/>
      <c r="J228" s="56"/>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row>
    <row r="229" spans="1:107" x14ac:dyDescent="0.4">
      <c r="A229" s="5"/>
      <c r="B229" s="56"/>
      <c r="C229" s="6"/>
      <c r="D229" s="7"/>
      <c r="E229" s="7"/>
      <c r="F229" s="8"/>
      <c r="G229" s="8"/>
      <c r="H229" s="8"/>
      <c r="I229" s="5"/>
      <c r="J229" s="56"/>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row>
    <row r="230" spans="1:107" x14ac:dyDescent="0.4">
      <c r="A230" s="5"/>
      <c r="B230" s="56"/>
      <c r="C230" s="6"/>
      <c r="D230" s="7"/>
      <c r="E230" s="7"/>
      <c r="F230" s="8"/>
      <c r="G230" s="8"/>
      <c r="H230" s="8"/>
      <c r="I230" s="5"/>
      <c r="J230" s="56"/>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row>
  </sheetData>
  <sortState xmlns:xlrd2="http://schemas.microsoft.com/office/spreadsheetml/2017/richdata2" ref="A4:J32">
    <sortCondition descending="1" ref="C4:C32"/>
    <sortCondition ref="A4:A32"/>
  </sortState>
  <mergeCells count="1">
    <mergeCell ref="A1:J1"/>
  </mergeCells>
  <phoneticPr fontId="4"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filterMode="1"/>
  <dimension ref="A1:DC230"/>
  <sheetViews>
    <sheetView zoomScaleNormal="100" workbookViewId="0">
      <selection activeCell="H4" sqref="H4"/>
    </sheetView>
  </sheetViews>
  <sheetFormatPr defaultColWidth="9.1796875" defaultRowHeight="16" x14ac:dyDescent="0.4"/>
  <cols>
    <col min="1" max="1" width="12.26953125" style="1" bestFit="1" customWidth="1"/>
    <col min="2" max="2" width="10.1796875" style="58" customWidth="1"/>
    <col min="3" max="3" width="8.81640625" style="25" customWidth="1"/>
    <col min="4" max="5" width="10.26953125" style="26" bestFit="1" customWidth="1"/>
    <col min="6" max="7" width="10.1796875" style="27" bestFit="1" customWidth="1"/>
    <col min="8" max="8" width="9.7265625" style="27" customWidth="1"/>
    <col min="9" max="9" width="9.26953125" style="1" customWidth="1"/>
    <col min="10" max="10" width="5.81640625" style="58" customWidth="1"/>
    <col min="11" max="16384" width="9.1796875" style="1"/>
  </cols>
  <sheetData>
    <row r="1" spans="1:107" ht="30" x14ac:dyDescent="0.6">
      <c r="A1" s="72" t="s">
        <v>39</v>
      </c>
      <c r="B1" s="72"/>
      <c r="C1" s="72"/>
      <c r="D1" s="72"/>
      <c r="E1" s="72"/>
      <c r="F1" s="72"/>
      <c r="G1" s="72"/>
      <c r="H1" s="72"/>
      <c r="I1" s="72"/>
      <c r="J1" s="72"/>
    </row>
    <row r="2" spans="1:107" x14ac:dyDescent="0.4">
      <c r="A2" s="5"/>
      <c r="B2" s="56"/>
      <c r="C2" s="6"/>
      <c r="D2" s="7"/>
      <c r="E2" s="7"/>
      <c r="F2" s="8"/>
      <c r="G2" s="8"/>
      <c r="H2" s="8"/>
      <c r="I2" s="5"/>
      <c r="J2" s="56"/>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row>
    <row r="3" spans="1:107" s="10" customFormat="1" ht="48" customHeight="1" thickBot="1" x14ac:dyDescent="0.45">
      <c r="A3" s="49" t="s">
        <v>0</v>
      </c>
      <c r="B3" s="50" t="s">
        <v>34</v>
      </c>
      <c r="C3" s="51" t="s">
        <v>1</v>
      </c>
      <c r="D3" s="52" t="s">
        <v>69</v>
      </c>
      <c r="E3" s="52" t="s">
        <v>70</v>
      </c>
      <c r="F3" s="53" t="s">
        <v>71</v>
      </c>
      <c r="G3" s="53" t="s">
        <v>72</v>
      </c>
      <c r="H3" s="53" t="s">
        <v>2</v>
      </c>
      <c r="I3" s="54" t="s">
        <v>3</v>
      </c>
      <c r="J3" s="55" t="s">
        <v>40</v>
      </c>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row>
    <row r="4" spans="1:107" hidden="1" x14ac:dyDescent="0.4">
      <c r="A4" s="5" t="s">
        <v>4</v>
      </c>
      <c r="B4" s="56" t="s">
        <v>35</v>
      </c>
      <c r="C4" s="15">
        <v>1000</v>
      </c>
      <c r="D4" s="16">
        <v>5</v>
      </c>
      <c r="E4" s="16">
        <v>7.75</v>
      </c>
      <c r="F4" s="13">
        <v>5000</v>
      </c>
      <c r="G4" s="13">
        <v>7750</v>
      </c>
      <c r="H4" s="13">
        <v>2750</v>
      </c>
      <c r="I4" s="14">
        <v>1.0364339983784823E-2</v>
      </c>
      <c r="J4" s="56" t="s">
        <v>47</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row>
    <row r="5" spans="1:107" hidden="1" x14ac:dyDescent="0.4">
      <c r="A5" s="5" t="s">
        <v>5</v>
      </c>
      <c r="B5" s="56" t="s">
        <v>35</v>
      </c>
      <c r="C5" s="11">
        <v>1500</v>
      </c>
      <c r="D5" s="12">
        <v>37.375</v>
      </c>
      <c r="E5" s="12">
        <v>40.5</v>
      </c>
      <c r="F5" s="13">
        <v>56062.5</v>
      </c>
      <c r="G5" s="13">
        <v>60750</v>
      </c>
      <c r="H5" s="13">
        <v>4687.5</v>
      </c>
      <c r="I5" s="14">
        <v>8.1243052130958449E-2</v>
      </c>
      <c r="J5" s="56" t="s">
        <v>47</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row>
    <row r="6" spans="1:107" hidden="1" x14ac:dyDescent="0.4">
      <c r="A6" s="5" t="s">
        <v>6</v>
      </c>
      <c r="B6" s="56" t="s">
        <v>35</v>
      </c>
      <c r="C6" s="11">
        <v>2000</v>
      </c>
      <c r="D6" s="12">
        <v>15.5</v>
      </c>
      <c r="E6" s="12">
        <v>12</v>
      </c>
      <c r="F6" s="13">
        <v>31000</v>
      </c>
      <c r="G6" s="13">
        <v>24000</v>
      </c>
      <c r="H6" s="13">
        <v>-7000</v>
      </c>
      <c r="I6" s="14">
        <v>3.2096020594946546E-2</v>
      </c>
      <c r="J6" s="56" t="s">
        <v>48</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row>
    <row r="7" spans="1:107" hidden="1" x14ac:dyDescent="0.4">
      <c r="A7" s="5" t="s">
        <v>7</v>
      </c>
      <c r="B7" s="56" t="s">
        <v>37</v>
      </c>
      <c r="C7" s="11">
        <v>500</v>
      </c>
      <c r="D7" s="12">
        <v>95.125</v>
      </c>
      <c r="E7" s="12">
        <v>98.125</v>
      </c>
      <c r="F7" s="13">
        <v>47562.5</v>
      </c>
      <c r="G7" s="13">
        <v>49062.5</v>
      </c>
      <c r="H7" s="13">
        <v>1500</v>
      </c>
      <c r="I7" s="14">
        <v>6.5612958768315216E-2</v>
      </c>
      <c r="J7" s="56" t="s">
        <v>47</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row>
    <row r="8" spans="1:107" hidden="1" x14ac:dyDescent="0.4">
      <c r="A8" s="5" t="s">
        <v>8</v>
      </c>
      <c r="B8" s="56" t="s">
        <v>35</v>
      </c>
      <c r="C8" s="11">
        <v>100</v>
      </c>
      <c r="D8" s="12">
        <v>27.75</v>
      </c>
      <c r="E8" s="12">
        <v>30.75</v>
      </c>
      <c r="F8" s="13">
        <v>2775</v>
      </c>
      <c r="G8" s="13">
        <v>3075</v>
      </c>
      <c r="H8" s="13">
        <v>300</v>
      </c>
      <c r="I8" s="14">
        <v>4.1123026387275266E-3</v>
      </c>
      <c r="J8" s="56" t="s">
        <v>47</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row>
    <row r="9" spans="1:107" x14ac:dyDescent="0.4">
      <c r="A9" s="5" t="s">
        <v>9</v>
      </c>
      <c r="B9" s="56" t="s">
        <v>36</v>
      </c>
      <c r="C9" s="11">
        <v>1000</v>
      </c>
      <c r="D9" s="12">
        <v>32.875</v>
      </c>
      <c r="E9" s="12">
        <v>40</v>
      </c>
      <c r="F9" s="13">
        <v>32875</v>
      </c>
      <c r="G9" s="13">
        <v>40000</v>
      </c>
      <c r="H9" s="13">
        <v>7125</v>
      </c>
      <c r="I9" s="14">
        <v>5.3493367658244251E-2</v>
      </c>
      <c r="J9" s="56" t="s">
        <v>47</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row>
    <row r="10" spans="1:107" hidden="1" x14ac:dyDescent="0.4">
      <c r="A10" s="5" t="s">
        <v>10</v>
      </c>
      <c r="B10" s="56" t="s">
        <v>36</v>
      </c>
      <c r="C10" s="11">
        <v>1000</v>
      </c>
      <c r="D10" s="12">
        <v>8.5</v>
      </c>
      <c r="E10" s="12">
        <v>9.5</v>
      </c>
      <c r="F10" s="13">
        <v>8500</v>
      </c>
      <c r="G10" s="13">
        <v>9500</v>
      </c>
      <c r="H10" s="13">
        <v>1000</v>
      </c>
      <c r="I10" s="14">
        <v>1.2704674818833009E-2</v>
      </c>
      <c r="J10" s="56" t="s">
        <v>47</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row>
    <row r="11" spans="1:107" hidden="1" x14ac:dyDescent="0.4">
      <c r="A11" s="5" t="s">
        <v>11</v>
      </c>
      <c r="B11" s="56" t="s">
        <v>35</v>
      </c>
      <c r="C11" s="11">
        <v>500</v>
      </c>
      <c r="D11" s="12">
        <v>15.75</v>
      </c>
      <c r="E11" s="12">
        <v>17.5</v>
      </c>
      <c r="F11" s="13">
        <v>7875</v>
      </c>
      <c r="G11" s="13">
        <v>8750</v>
      </c>
      <c r="H11" s="13">
        <v>875</v>
      </c>
      <c r="I11" s="14">
        <v>1.170167417524093E-2</v>
      </c>
      <c r="J11" s="56" t="s">
        <v>47</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row>
    <row r="12" spans="1:107" hidden="1" x14ac:dyDescent="0.4">
      <c r="A12" s="5" t="s">
        <v>12</v>
      </c>
      <c r="B12" s="56" t="s">
        <v>38</v>
      </c>
      <c r="C12" s="11">
        <v>2000</v>
      </c>
      <c r="D12" s="12">
        <v>8.75</v>
      </c>
      <c r="E12" s="12">
        <v>9.75</v>
      </c>
      <c r="F12" s="13">
        <v>17500</v>
      </c>
      <c r="G12" s="13">
        <v>19500</v>
      </c>
      <c r="H12" s="13">
        <v>2000</v>
      </c>
      <c r="I12" s="14">
        <v>2.607801673339407E-2</v>
      </c>
      <c r="J12" s="56" t="s">
        <v>47</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row>
    <row r="13" spans="1:107" x14ac:dyDescent="0.4">
      <c r="A13" s="5" t="s">
        <v>13</v>
      </c>
      <c r="B13" s="56" t="s">
        <v>38</v>
      </c>
      <c r="C13" s="11">
        <v>500</v>
      </c>
      <c r="D13" s="12">
        <v>75.125</v>
      </c>
      <c r="E13" s="12">
        <v>85.875</v>
      </c>
      <c r="F13" s="13">
        <v>37562.5</v>
      </c>
      <c r="G13" s="13">
        <v>42937.5</v>
      </c>
      <c r="H13" s="13">
        <v>5375</v>
      </c>
      <c r="I13" s="14">
        <v>5.7421786845646562E-2</v>
      </c>
      <c r="J13" s="56" t="s">
        <v>47</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row>
    <row r="14" spans="1:107" hidden="1" x14ac:dyDescent="0.4">
      <c r="A14" s="5" t="s">
        <v>14</v>
      </c>
      <c r="B14" s="56" t="s">
        <v>36</v>
      </c>
      <c r="C14" s="11">
        <v>100</v>
      </c>
      <c r="D14" s="12">
        <v>29.25</v>
      </c>
      <c r="E14" s="12">
        <v>35</v>
      </c>
      <c r="F14" s="13">
        <v>2925</v>
      </c>
      <c r="G14" s="13">
        <v>3500</v>
      </c>
      <c r="H14" s="13">
        <v>575</v>
      </c>
      <c r="I14" s="14">
        <v>4.6806696700963718E-3</v>
      </c>
      <c r="J14" s="56" t="s">
        <v>47</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row>
    <row r="15" spans="1:107" hidden="1" x14ac:dyDescent="0.4">
      <c r="A15" s="5" t="s">
        <v>15</v>
      </c>
      <c r="B15" s="56" t="s">
        <v>36</v>
      </c>
      <c r="C15" s="11">
        <v>100</v>
      </c>
      <c r="D15" s="12">
        <v>15.25</v>
      </c>
      <c r="E15" s="12">
        <v>5.25</v>
      </c>
      <c r="F15" s="13">
        <v>1525</v>
      </c>
      <c r="G15" s="13">
        <v>525</v>
      </c>
      <c r="H15" s="13">
        <v>-1000</v>
      </c>
      <c r="I15" s="14">
        <v>7.021004505144557E-4</v>
      </c>
      <c r="J15" s="56" t="s">
        <v>48</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row>
    <row r="16" spans="1:107" x14ac:dyDescent="0.4">
      <c r="A16" s="5" t="s">
        <v>16</v>
      </c>
      <c r="B16" s="56" t="s">
        <v>38</v>
      </c>
      <c r="C16" s="11">
        <v>500</v>
      </c>
      <c r="D16" s="12">
        <v>80.5</v>
      </c>
      <c r="E16" s="12">
        <v>90.5</v>
      </c>
      <c r="F16" s="13">
        <v>40250</v>
      </c>
      <c r="G16" s="13">
        <v>45250</v>
      </c>
      <c r="H16" s="13">
        <v>5000</v>
      </c>
      <c r="I16" s="14">
        <v>6.0514372163388806E-2</v>
      </c>
      <c r="J16" s="56" t="s">
        <v>47</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row>
    <row r="17" spans="1:107" hidden="1" x14ac:dyDescent="0.4">
      <c r="A17" s="5" t="s">
        <v>17</v>
      </c>
      <c r="B17" s="56" t="s">
        <v>38</v>
      </c>
      <c r="C17" s="11">
        <v>100</v>
      </c>
      <c r="D17" s="12">
        <v>115.625</v>
      </c>
      <c r="E17" s="12">
        <v>125</v>
      </c>
      <c r="F17" s="13">
        <v>11562.5</v>
      </c>
      <c r="G17" s="13">
        <v>12500</v>
      </c>
      <c r="H17" s="13">
        <v>937.5</v>
      </c>
      <c r="I17" s="14">
        <v>1.6716677393201328E-2</v>
      </c>
      <c r="J17" s="56" t="s">
        <v>47</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row>
    <row r="18" spans="1:107" hidden="1" x14ac:dyDescent="0.4">
      <c r="A18" s="5" t="s">
        <v>18</v>
      </c>
      <c r="B18" s="56" t="s">
        <v>36</v>
      </c>
      <c r="C18" s="11">
        <v>500</v>
      </c>
      <c r="D18" s="12">
        <v>12</v>
      </c>
      <c r="E18" s="12">
        <v>8.5</v>
      </c>
      <c r="F18" s="13">
        <v>6000</v>
      </c>
      <c r="G18" s="13">
        <v>4250</v>
      </c>
      <c r="H18" s="13">
        <v>-1750</v>
      </c>
      <c r="I18" s="14">
        <v>5.6836703136884511E-3</v>
      </c>
      <c r="J18" s="56" t="s">
        <v>48</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row>
    <row r="19" spans="1:107" hidden="1" x14ac:dyDescent="0.4">
      <c r="A19" s="5" t="s">
        <v>19</v>
      </c>
      <c r="B19" s="56" t="s">
        <v>35</v>
      </c>
      <c r="C19" s="11">
        <v>750</v>
      </c>
      <c r="D19" s="12">
        <v>25</v>
      </c>
      <c r="E19" s="12">
        <v>21.75</v>
      </c>
      <c r="F19" s="13">
        <v>18750</v>
      </c>
      <c r="G19" s="13">
        <v>16312.5</v>
      </c>
      <c r="H19" s="13">
        <v>-2437.5</v>
      </c>
      <c r="I19" s="14">
        <v>2.1815263998127731E-2</v>
      </c>
      <c r="J19" s="56" t="s">
        <v>48</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row>
    <row r="20" spans="1:107" hidden="1" x14ac:dyDescent="0.4">
      <c r="A20" s="5" t="s">
        <v>20</v>
      </c>
      <c r="B20" s="56" t="s">
        <v>35</v>
      </c>
      <c r="C20" s="11">
        <v>1000</v>
      </c>
      <c r="D20" s="12">
        <v>12.25</v>
      </c>
      <c r="E20" s="12">
        <v>11.875</v>
      </c>
      <c r="F20" s="13">
        <v>12250</v>
      </c>
      <c r="G20" s="13">
        <v>11875</v>
      </c>
      <c r="H20" s="13">
        <v>-375</v>
      </c>
      <c r="I20" s="14">
        <v>1.5880843523541261E-2</v>
      </c>
      <c r="J20" s="56" t="s">
        <v>48</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row>
    <row r="21" spans="1:107" x14ac:dyDescent="0.4">
      <c r="A21" s="5" t="s">
        <v>21</v>
      </c>
      <c r="B21" s="56" t="s">
        <v>35</v>
      </c>
      <c r="C21" s="11">
        <v>1000</v>
      </c>
      <c r="D21" s="12">
        <v>35.5</v>
      </c>
      <c r="E21" s="12">
        <v>44.875</v>
      </c>
      <c r="F21" s="13">
        <v>35500</v>
      </c>
      <c r="G21" s="13">
        <v>44875</v>
      </c>
      <c r="H21" s="13">
        <v>9375</v>
      </c>
      <c r="I21" s="14">
        <v>6.0012871841592763E-2</v>
      </c>
      <c r="J21" s="56" t="s">
        <v>47</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row>
    <row r="22" spans="1:107" hidden="1" x14ac:dyDescent="0.4">
      <c r="A22" s="5" t="s">
        <v>22</v>
      </c>
      <c r="B22" s="56" t="s">
        <v>36</v>
      </c>
      <c r="C22" s="11">
        <v>2000</v>
      </c>
      <c r="D22" s="12">
        <v>15.25</v>
      </c>
      <c r="E22" s="12">
        <v>9.75</v>
      </c>
      <c r="F22" s="13">
        <v>30500</v>
      </c>
      <c r="G22" s="13">
        <v>19500</v>
      </c>
      <c r="H22" s="13">
        <v>-11000</v>
      </c>
      <c r="I22" s="14">
        <v>2.607801673339407E-2</v>
      </c>
      <c r="J22" s="56" t="s">
        <v>48</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row>
    <row r="23" spans="1:107" x14ac:dyDescent="0.4">
      <c r="A23" s="5" t="s">
        <v>23</v>
      </c>
      <c r="B23" s="56" t="s">
        <v>36</v>
      </c>
      <c r="C23" s="11">
        <v>1500</v>
      </c>
      <c r="D23" s="12">
        <v>35.75</v>
      </c>
      <c r="E23" s="12">
        <v>44.125</v>
      </c>
      <c r="F23" s="13">
        <v>53625</v>
      </c>
      <c r="G23" s="13">
        <v>66187.5</v>
      </c>
      <c r="H23" s="13">
        <v>12562.5</v>
      </c>
      <c r="I23" s="14">
        <v>8.8514806797001022E-2</v>
      </c>
      <c r="J23" s="56" t="s">
        <v>47</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row>
    <row r="24" spans="1:107" hidden="1" x14ac:dyDescent="0.4">
      <c r="A24" s="5" t="s">
        <v>24</v>
      </c>
      <c r="B24" s="56" t="s">
        <v>38</v>
      </c>
      <c r="C24" s="11">
        <v>1000</v>
      </c>
      <c r="D24" s="12">
        <v>42</v>
      </c>
      <c r="E24" s="12">
        <v>40.375</v>
      </c>
      <c r="F24" s="13">
        <v>42000</v>
      </c>
      <c r="G24" s="13">
        <v>40375</v>
      </c>
      <c r="H24" s="13">
        <v>-1625</v>
      </c>
      <c r="I24" s="14">
        <v>5.3994867980040287E-2</v>
      </c>
      <c r="J24" s="56" t="s">
        <v>48</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row>
    <row r="25" spans="1:107" hidden="1" x14ac:dyDescent="0.4">
      <c r="A25" s="5" t="s">
        <v>25</v>
      </c>
      <c r="B25" s="56" t="s">
        <v>36</v>
      </c>
      <c r="C25" s="11">
        <v>500</v>
      </c>
      <c r="D25" s="12">
        <v>25</v>
      </c>
      <c r="E25" s="12">
        <v>30</v>
      </c>
      <c r="F25" s="13">
        <v>12500</v>
      </c>
      <c r="G25" s="13">
        <v>15000</v>
      </c>
      <c r="H25" s="13">
        <v>2500</v>
      </c>
      <c r="I25" s="14">
        <v>2.0060012871841594E-2</v>
      </c>
      <c r="J25" s="56" t="s">
        <v>47</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row>
    <row r="26" spans="1:107" hidden="1" x14ac:dyDescent="0.4">
      <c r="A26" s="5" t="s">
        <v>26</v>
      </c>
      <c r="B26" s="56" t="s">
        <v>36</v>
      </c>
      <c r="C26" s="11">
        <v>250</v>
      </c>
      <c r="D26" s="12">
        <v>28.125</v>
      </c>
      <c r="E26" s="12">
        <v>25.875</v>
      </c>
      <c r="F26" s="13">
        <v>7031.25</v>
      </c>
      <c r="G26" s="13">
        <v>6468.75</v>
      </c>
      <c r="H26" s="13">
        <v>-562.5</v>
      </c>
      <c r="I26" s="14">
        <v>8.650880550981687E-3</v>
      </c>
      <c r="J26" s="56" t="s">
        <v>48</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row>
    <row r="27" spans="1:107" hidden="1" x14ac:dyDescent="0.4">
      <c r="A27" s="5" t="s">
        <v>27</v>
      </c>
      <c r="B27" s="56" t="s">
        <v>36</v>
      </c>
      <c r="C27" s="11">
        <v>500</v>
      </c>
      <c r="D27" s="12">
        <v>38.875</v>
      </c>
      <c r="E27" s="12">
        <v>45.375</v>
      </c>
      <c r="F27" s="13">
        <v>19437.5</v>
      </c>
      <c r="G27" s="13">
        <v>22687.5</v>
      </c>
      <c r="H27" s="13">
        <v>3250</v>
      </c>
      <c r="I27" s="14">
        <v>3.0340769468660409E-2</v>
      </c>
      <c r="J27" s="56" t="s">
        <v>47</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row>
    <row r="28" spans="1:107" hidden="1" x14ac:dyDescent="0.4">
      <c r="A28" s="5" t="s">
        <v>28</v>
      </c>
      <c r="B28" s="56" t="s">
        <v>35</v>
      </c>
      <c r="C28" s="11">
        <v>700</v>
      </c>
      <c r="D28" s="12">
        <v>20.125</v>
      </c>
      <c r="E28" s="12">
        <v>15</v>
      </c>
      <c r="F28" s="13">
        <v>14087.5</v>
      </c>
      <c r="G28" s="13">
        <v>10500</v>
      </c>
      <c r="H28" s="13">
        <v>-3587.5</v>
      </c>
      <c r="I28" s="14">
        <v>1.4042009010289114E-2</v>
      </c>
      <c r="J28" s="56" t="s">
        <v>48</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row>
    <row r="29" spans="1:107" hidden="1" x14ac:dyDescent="0.4">
      <c r="A29" s="5" t="s">
        <v>29</v>
      </c>
      <c r="B29" s="56" t="s">
        <v>38</v>
      </c>
      <c r="C29" s="11">
        <v>1000</v>
      </c>
      <c r="D29" s="12">
        <v>35</v>
      </c>
      <c r="E29" s="12">
        <v>36.5</v>
      </c>
      <c r="F29" s="13">
        <v>35000</v>
      </c>
      <c r="G29" s="13">
        <v>36500</v>
      </c>
      <c r="H29" s="13">
        <v>1500</v>
      </c>
      <c r="I29" s="14">
        <v>4.8812697988147878E-2</v>
      </c>
      <c r="J29" s="56" t="s">
        <v>47</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row>
    <row r="30" spans="1:107" hidden="1" x14ac:dyDescent="0.4">
      <c r="A30" s="5" t="s">
        <v>30</v>
      </c>
      <c r="B30" s="56" t="s">
        <v>38</v>
      </c>
      <c r="C30" s="11">
        <v>2000</v>
      </c>
      <c r="D30" s="12">
        <v>34.625</v>
      </c>
      <c r="E30" s="12">
        <v>35.375</v>
      </c>
      <c r="F30" s="13">
        <v>69250</v>
      </c>
      <c r="G30" s="13">
        <v>70750</v>
      </c>
      <c r="H30" s="13">
        <v>1500</v>
      </c>
      <c r="I30" s="14">
        <v>9.4616394045519511E-2</v>
      </c>
      <c r="J30" s="56" t="s">
        <v>47</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row>
    <row r="31" spans="1:107" hidden="1" x14ac:dyDescent="0.4">
      <c r="A31" s="5" t="s">
        <v>31</v>
      </c>
      <c r="B31" s="56" t="s">
        <v>35</v>
      </c>
      <c r="C31" s="11">
        <v>500</v>
      </c>
      <c r="D31" s="12">
        <v>28.5</v>
      </c>
      <c r="E31" s="12">
        <v>32</v>
      </c>
      <c r="F31" s="13">
        <v>14250</v>
      </c>
      <c r="G31" s="13">
        <v>16000</v>
      </c>
      <c r="H31" s="13">
        <v>1750</v>
      </c>
      <c r="I31" s="14">
        <v>2.1397347063297698E-2</v>
      </c>
      <c r="J31" s="56" t="s">
        <v>47</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row>
    <row r="32" spans="1:107" x14ac:dyDescent="0.4">
      <c r="A32" s="5" t="s">
        <v>32</v>
      </c>
      <c r="B32" s="56" t="s">
        <v>38</v>
      </c>
      <c r="C32" s="11">
        <v>1000</v>
      </c>
      <c r="D32" s="12">
        <v>25</v>
      </c>
      <c r="E32" s="12">
        <v>39.375</v>
      </c>
      <c r="F32" s="13">
        <v>25000</v>
      </c>
      <c r="G32" s="13">
        <v>39375</v>
      </c>
      <c r="H32" s="13">
        <v>14375</v>
      </c>
      <c r="I32" s="14">
        <v>5.2657533788584183E-2</v>
      </c>
      <c r="J32" s="56" t="s">
        <v>47</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row>
    <row r="33" spans="1:107" x14ac:dyDescent="0.4">
      <c r="A33" s="5"/>
      <c r="B33" s="56"/>
      <c r="C33" s="6"/>
      <c r="D33" s="7"/>
      <c r="E33" s="7"/>
      <c r="F33" s="8"/>
      <c r="G33" s="8"/>
      <c r="H33" s="8"/>
      <c r="I33" s="5"/>
      <c r="J33" s="56"/>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row>
    <row r="34" spans="1:107" s="23" customFormat="1" ht="16.5" thickBot="1" x14ac:dyDescent="0.45">
      <c r="A34" s="17"/>
      <c r="B34" s="57"/>
      <c r="C34" s="18"/>
      <c r="D34" s="19"/>
      <c r="E34" s="20" t="s">
        <v>33</v>
      </c>
      <c r="F34" s="21">
        <v>698156.25</v>
      </c>
      <c r="G34" s="21">
        <v>747756.25</v>
      </c>
      <c r="H34" s="21">
        <v>49600</v>
      </c>
      <c r="I34" s="22">
        <v>1</v>
      </c>
      <c r="J34" s="5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row>
    <row r="35" spans="1:107" ht="16.5" thickTop="1" x14ac:dyDescent="0.4">
      <c r="A35" s="5"/>
      <c r="B35" s="56"/>
      <c r="C35" s="6"/>
      <c r="D35" s="7"/>
      <c r="E35" s="7"/>
      <c r="F35" s="8"/>
      <c r="G35" s="8"/>
      <c r="H35" s="8"/>
      <c r="I35" s="5"/>
      <c r="J35" s="56"/>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row>
    <row r="36" spans="1:107" x14ac:dyDescent="0.4">
      <c r="A36" s="5"/>
      <c r="B36" s="56"/>
      <c r="C36" s="6"/>
      <c r="D36" s="7"/>
      <c r="E36" s="7"/>
      <c r="F36" s="8"/>
      <c r="G36" s="8"/>
      <c r="H36" s="8"/>
      <c r="I36" s="5"/>
      <c r="J36" s="56"/>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row>
    <row r="37" spans="1:107" x14ac:dyDescent="0.4">
      <c r="A37" s="5"/>
      <c r="B37" s="56"/>
      <c r="C37" s="11"/>
      <c r="D37" s="12"/>
      <c r="E37" s="12"/>
      <c r="F37" s="24"/>
      <c r="G37" s="24"/>
      <c r="H37" s="24"/>
      <c r="I37" s="5"/>
      <c r="J37" s="56"/>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row>
    <row r="38" spans="1:107" x14ac:dyDescent="0.4">
      <c r="A38" s="5"/>
      <c r="B38" s="56"/>
      <c r="C38" s="6"/>
      <c r="D38" s="7"/>
      <c r="E38" s="7"/>
      <c r="F38" s="8"/>
      <c r="G38" s="8"/>
      <c r="H38" s="8"/>
      <c r="I38" s="5"/>
      <c r="J38" s="56"/>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row>
    <row r="39" spans="1:107" x14ac:dyDescent="0.4">
      <c r="A39" s="5"/>
      <c r="B39" s="56"/>
      <c r="C39" s="6"/>
      <c r="D39" s="7"/>
      <c r="E39" s="7"/>
      <c r="F39" s="8"/>
      <c r="G39" s="8"/>
      <c r="H39" s="8"/>
      <c r="I39" s="5"/>
      <c r="J39" s="56"/>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row>
    <row r="40" spans="1:107" x14ac:dyDescent="0.4">
      <c r="A40" s="5"/>
      <c r="B40" s="56"/>
      <c r="C40" s="6"/>
      <c r="D40" s="7"/>
      <c r="E40" s="7"/>
      <c r="F40" s="8"/>
      <c r="G40" s="8"/>
      <c r="H40" s="8"/>
      <c r="I40" s="5"/>
      <c r="J40" s="56"/>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row>
    <row r="41" spans="1:107" x14ac:dyDescent="0.4">
      <c r="A41" s="5"/>
      <c r="B41" s="56"/>
      <c r="C41" s="6"/>
      <c r="D41" s="7"/>
      <c r="E41" s="7"/>
      <c r="F41" s="8"/>
      <c r="G41" s="8"/>
      <c r="H41" s="8"/>
      <c r="I41" s="5"/>
      <c r="J41" s="56"/>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row>
    <row r="42" spans="1:107" x14ac:dyDescent="0.4">
      <c r="A42" s="5"/>
      <c r="B42" s="56"/>
      <c r="C42" s="6"/>
      <c r="D42" s="7"/>
      <c r="E42" s="7"/>
      <c r="F42" s="8"/>
      <c r="G42" s="8"/>
      <c r="H42" s="8"/>
      <c r="I42" s="5"/>
      <c r="J42" s="56"/>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row>
    <row r="43" spans="1:107" x14ac:dyDescent="0.4">
      <c r="A43" s="5"/>
      <c r="B43" s="56"/>
      <c r="C43" s="6"/>
      <c r="D43" s="7"/>
      <c r="E43" s="7"/>
      <c r="F43" s="8"/>
      <c r="G43" s="8"/>
      <c r="H43" s="8"/>
      <c r="I43" s="5"/>
      <c r="J43" s="56"/>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row>
    <row r="44" spans="1:107" x14ac:dyDescent="0.4">
      <c r="A44" s="5"/>
      <c r="B44" s="56"/>
      <c r="C44" s="6"/>
      <c r="D44" s="7"/>
      <c r="E44" s="7"/>
      <c r="F44" s="8"/>
      <c r="G44" s="8"/>
      <c r="H44" s="8"/>
      <c r="I44" s="5"/>
      <c r="J44" s="56"/>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row>
    <row r="45" spans="1:107" x14ac:dyDescent="0.4">
      <c r="A45" s="5"/>
      <c r="B45" s="56"/>
      <c r="C45" s="6"/>
      <c r="D45" s="7"/>
      <c r="E45" s="7"/>
      <c r="F45" s="8"/>
      <c r="G45" s="8"/>
      <c r="H45" s="8"/>
      <c r="I45" s="5"/>
      <c r="J45" s="5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row>
    <row r="46" spans="1:107" x14ac:dyDescent="0.4">
      <c r="A46" s="5"/>
      <c r="B46" s="56"/>
      <c r="C46" s="6"/>
      <c r="D46" s="7"/>
      <c r="E46" s="7"/>
      <c r="F46" s="8"/>
      <c r="G46" s="8"/>
      <c r="H46" s="8"/>
      <c r="I46" s="5"/>
      <c r="J46" s="56"/>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row>
    <row r="47" spans="1:107" x14ac:dyDescent="0.4">
      <c r="A47" s="5"/>
      <c r="B47" s="56"/>
      <c r="C47" s="6"/>
      <c r="D47" s="7"/>
      <c r="E47" s="7"/>
      <c r="F47" s="8"/>
      <c r="G47" s="8"/>
      <c r="H47" s="8"/>
      <c r="I47" s="5"/>
      <c r="J47" s="56"/>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row>
    <row r="48" spans="1:107" x14ac:dyDescent="0.4">
      <c r="A48" s="5"/>
      <c r="B48" s="56"/>
      <c r="C48" s="6"/>
      <c r="D48" s="7"/>
      <c r="E48" s="7"/>
      <c r="F48" s="8"/>
      <c r="G48" s="8"/>
      <c r="H48" s="8"/>
      <c r="I48" s="5"/>
      <c r="J48" s="56"/>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row>
    <row r="49" spans="1:107" x14ac:dyDescent="0.4">
      <c r="A49" s="5"/>
      <c r="B49" s="56"/>
      <c r="C49" s="6"/>
      <c r="D49" s="7"/>
      <c r="E49" s="7"/>
      <c r="F49" s="8"/>
      <c r="G49" s="8"/>
      <c r="H49" s="8"/>
      <c r="I49" s="5"/>
      <c r="J49" s="56"/>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row>
    <row r="50" spans="1:107" x14ac:dyDescent="0.4">
      <c r="A50" s="5"/>
      <c r="B50" s="56"/>
      <c r="C50" s="6"/>
      <c r="D50" s="7"/>
      <c r="E50" s="7"/>
      <c r="F50" s="8"/>
      <c r="G50" s="8"/>
      <c r="H50" s="8"/>
      <c r="I50" s="5"/>
      <c r="J50" s="56"/>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row>
    <row r="51" spans="1:107" x14ac:dyDescent="0.4">
      <c r="A51" s="5"/>
      <c r="B51" s="56"/>
      <c r="C51" s="6"/>
      <c r="D51" s="7"/>
      <c r="E51" s="7"/>
      <c r="F51" s="8"/>
      <c r="G51" s="8"/>
      <c r="H51" s="8"/>
      <c r="I51" s="5"/>
      <c r="J51" s="56"/>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row>
    <row r="52" spans="1:107" x14ac:dyDescent="0.4">
      <c r="A52" s="5"/>
      <c r="B52" s="56"/>
      <c r="C52" s="6"/>
      <c r="D52" s="7"/>
      <c r="E52" s="7"/>
      <c r="F52" s="8"/>
      <c r="G52" s="8"/>
      <c r="H52" s="8"/>
      <c r="I52" s="5"/>
      <c r="J52" s="56"/>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row>
    <row r="53" spans="1:107" x14ac:dyDescent="0.4">
      <c r="A53" s="5"/>
      <c r="B53" s="56"/>
      <c r="C53" s="6"/>
      <c r="D53" s="7"/>
      <c r="E53" s="7"/>
      <c r="F53" s="8"/>
      <c r="G53" s="8"/>
      <c r="H53" s="8"/>
      <c r="I53" s="5"/>
      <c r="J53" s="56"/>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row>
    <row r="54" spans="1:107" x14ac:dyDescent="0.4">
      <c r="A54" s="5"/>
      <c r="B54" s="56"/>
      <c r="C54" s="6"/>
      <c r="D54" s="7"/>
      <c r="E54" s="7"/>
      <c r="F54" s="8"/>
      <c r="G54" s="8"/>
      <c r="H54" s="8"/>
      <c r="I54" s="5"/>
      <c r="J54" s="56"/>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row>
    <row r="55" spans="1:107" x14ac:dyDescent="0.4">
      <c r="A55" s="5"/>
      <c r="B55" s="56"/>
      <c r="C55" s="6"/>
      <c r="D55" s="7"/>
      <c r="E55" s="7"/>
      <c r="F55" s="8"/>
      <c r="G55" s="8"/>
      <c r="H55" s="8"/>
      <c r="I55" s="5"/>
      <c r="J55" s="56"/>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row>
    <row r="56" spans="1:107" x14ac:dyDescent="0.4">
      <c r="A56" s="5"/>
      <c r="B56" s="56"/>
      <c r="C56" s="6"/>
      <c r="D56" s="7"/>
      <c r="E56" s="7"/>
      <c r="F56" s="8"/>
      <c r="G56" s="8"/>
      <c r="H56" s="8"/>
      <c r="I56" s="5"/>
      <c r="J56" s="56"/>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row>
    <row r="57" spans="1:107" x14ac:dyDescent="0.4">
      <c r="A57" s="5"/>
      <c r="B57" s="56"/>
      <c r="C57" s="6"/>
      <c r="D57" s="7"/>
      <c r="E57" s="7"/>
      <c r="F57" s="8"/>
      <c r="G57" s="8"/>
      <c r="H57" s="8"/>
      <c r="I57" s="5"/>
      <c r="J57" s="56"/>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row>
    <row r="58" spans="1:107" x14ac:dyDescent="0.4">
      <c r="A58" s="5"/>
      <c r="B58" s="56"/>
      <c r="C58" s="6"/>
      <c r="D58" s="7"/>
      <c r="E58" s="7"/>
      <c r="F58" s="8"/>
      <c r="G58" s="8"/>
      <c r="H58" s="8"/>
      <c r="I58" s="5"/>
      <c r="J58" s="56"/>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row>
    <row r="59" spans="1:107" x14ac:dyDescent="0.4">
      <c r="A59" s="5"/>
      <c r="B59" s="56"/>
      <c r="C59" s="6"/>
      <c r="D59" s="7"/>
      <c r="E59" s="7"/>
      <c r="F59" s="8"/>
      <c r="G59" s="8"/>
      <c r="H59" s="8"/>
      <c r="I59" s="5"/>
      <c r="J59" s="56"/>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row>
    <row r="60" spans="1:107" x14ac:dyDescent="0.4">
      <c r="A60" s="5"/>
      <c r="B60" s="56"/>
      <c r="C60" s="6"/>
      <c r="D60" s="7"/>
      <c r="E60" s="7"/>
      <c r="F60" s="8"/>
      <c r="G60" s="8"/>
      <c r="H60" s="8"/>
      <c r="I60" s="5"/>
      <c r="J60" s="56"/>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row>
    <row r="61" spans="1:107" x14ac:dyDescent="0.4">
      <c r="A61" s="5"/>
      <c r="B61" s="56"/>
      <c r="C61" s="6"/>
      <c r="D61" s="7"/>
      <c r="E61" s="7"/>
      <c r="F61" s="8"/>
      <c r="G61" s="8"/>
      <c r="H61" s="8"/>
      <c r="I61" s="5"/>
      <c r="J61" s="56"/>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row>
    <row r="62" spans="1:107" x14ac:dyDescent="0.4">
      <c r="A62" s="5"/>
      <c r="B62" s="56"/>
      <c r="C62" s="6"/>
      <c r="D62" s="7"/>
      <c r="E62" s="7"/>
      <c r="F62" s="8"/>
      <c r="G62" s="8"/>
      <c r="H62" s="8"/>
      <c r="I62" s="5"/>
      <c r="J62" s="56"/>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row>
    <row r="63" spans="1:107" x14ac:dyDescent="0.4">
      <c r="A63" s="5"/>
      <c r="B63" s="56"/>
      <c r="C63" s="6"/>
      <c r="D63" s="7"/>
      <c r="E63" s="7"/>
      <c r="F63" s="8"/>
      <c r="G63" s="8"/>
      <c r="H63" s="8"/>
      <c r="I63" s="5"/>
      <c r="J63" s="56"/>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row>
    <row r="64" spans="1:107" x14ac:dyDescent="0.4">
      <c r="A64" s="5"/>
      <c r="B64" s="56"/>
      <c r="C64" s="6"/>
      <c r="D64" s="7"/>
      <c r="E64" s="7"/>
      <c r="F64" s="8"/>
      <c r="G64" s="8"/>
      <c r="H64" s="8"/>
      <c r="I64" s="5"/>
      <c r="J64" s="56"/>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row>
    <row r="65" spans="1:107" x14ac:dyDescent="0.4">
      <c r="A65" s="5"/>
      <c r="B65" s="56"/>
      <c r="C65" s="6"/>
      <c r="D65" s="7"/>
      <c r="E65" s="7"/>
      <c r="F65" s="8"/>
      <c r="G65" s="8"/>
      <c r="H65" s="8"/>
      <c r="I65" s="5"/>
      <c r="J65" s="56"/>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row>
    <row r="66" spans="1:107" x14ac:dyDescent="0.4">
      <c r="A66" s="5"/>
      <c r="B66" s="56"/>
      <c r="C66" s="6"/>
      <c r="D66" s="7"/>
      <c r="E66" s="7"/>
      <c r="F66" s="8"/>
      <c r="G66" s="8"/>
      <c r="H66" s="8"/>
      <c r="I66" s="5"/>
      <c r="J66" s="56"/>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row>
    <row r="67" spans="1:107" x14ac:dyDescent="0.4">
      <c r="A67" s="5"/>
      <c r="B67" s="56"/>
      <c r="C67" s="6"/>
      <c r="D67" s="7"/>
      <c r="E67" s="7"/>
      <c r="F67" s="8"/>
      <c r="G67" s="8"/>
      <c r="H67" s="8"/>
      <c r="I67" s="5"/>
      <c r="J67" s="56"/>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row>
    <row r="68" spans="1:107" x14ac:dyDescent="0.4">
      <c r="A68" s="5"/>
      <c r="B68" s="56"/>
      <c r="C68" s="6"/>
      <c r="D68" s="7"/>
      <c r="E68" s="7"/>
      <c r="F68" s="8"/>
      <c r="G68" s="8"/>
      <c r="H68" s="8"/>
      <c r="I68" s="5"/>
      <c r="J68" s="56"/>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row>
    <row r="69" spans="1:107" x14ac:dyDescent="0.4">
      <c r="A69" s="5"/>
      <c r="B69" s="56"/>
      <c r="C69" s="6"/>
      <c r="D69" s="7"/>
      <c r="E69" s="7"/>
      <c r="F69" s="8"/>
      <c r="G69" s="8"/>
      <c r="H69" s="8"/>
      <c r="I69" s="5"/>
      <c r="J69" s="56"/>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row>
    <row r="70" spans="1:107" x14ac:dyDescent="0.4">
      <c r="A70" s="5"/>
      <c r="B70" s="56"/>
      <c r="C70" s="6"/>
      <c r="D70" s="7"/>
      <c r="E70" s="7"/>
      <c r="F70" s="8"/>
      <c r="G70" s="8"/>
      <c r="H70" s="8"/>
      <c r="I70" s="5"/>
      <c r="J70" s="56"/>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row>
    <row r="71" spans="1:107" x14ac:dyDescent="0.4">
      <c r="A71" s="5"/>
      <c r="B71" s="56"/>
      <c r="C71" s="6"/>
      <c r="D71" s="7"/>
      <c r="E71" s="7"/>
      <c r="F71" s="8"/>
      <c r="G71" s="8"/>
      <c r="H71" s="8"/>
      <c r="I71" s="5"/>
      <c r="J71" s="56"/>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row>
    <row r="72" spans="1:107" x14ac:dyDescent="0.4">
      <c r="A72" s="5"/>
      <c r="B72" s="56"/>
      <c r="C72" s="6"/>
      <c r="D72" s="7"/>
      <c r="E72" s="7"/>
      <c r="F72" s="8"/>
      <c r="G72" s="8"/>
      <c r="H72" s="8"/>
      <c r="I72" s="5"/>
      <c r="J72" s="56"/>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row>
    <row r="73" spans="1:107" x14ac:dyDescent="0.4">
      <c r="A73" s="5"/>
      <c r="B73" s="56"/>
      <c r="C73" s="6"/>
      <c r="D73" s="7"/>
      <c r="E73" s="7"/>
      <c r="F73" s="8"/>
      <c r="G73" s="8"/>
      <c r="H73" s="8"/>
      <c r="I73" s="5"/>
      <c r="J73" s="56"/>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row>
    <row r="74" spans="1:107" x14ac:dyDescent="0.4">
      <c r="A74" s="5"/>
      <c r="B74" s="56"/>
      <c r="C74" s="6"/>
      <c r="D74" s="7"/>
      <c r="E74" s="7"/>
      <c r="F74" s="8"/>
      <c r="G74" s="8"/>
      <c r="H74" s="8"/>
      <c r="I74" s="5"/>
      <c r="J74" s="56"/>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row>
    <row r="75" spans="1:107" x14ac:dyDescent="0.4">
      <c r="A75" s="5"/>
      <c r="B75" s="56"/>
      <c r="C75" s="6"/>
      <c r="D75" s="7"/>
      <c r="E75" s="7"/>
      <c r="F75" s="8"/>
      <c r="G75" s="8"/>
      <c r="H75" s="8"/>
      <c r="I75" s="5"/>
      <c r="J75" s="56"/>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row>
    <row r="76" spans="1:107" x14ac:dyDescent="0.4">
      <c r="A76" s="5"/>
      <c r="B76" s="56"/>
      <c r="C76" s="6"/>
      <c r="D76" s="7"/>
      <c r="E76" s="7"/>
      <c r="F76" s="8"/>
      <c r="G76" s="8"/>
      <c r="H76" s="8"/>
      <c r="I76" s="5"/>
      <c r="J76" s="56"/>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row>
    <row r="77" spans="1:107" x14ac:dyDescent="0.4">
      <c r="A77" s="5"/>
      <c r="B77" s="56"/>
      <c r="C77" s="6"/>
      <c r="D77" s="7"/>
      <c r="E77" s="7"/>
      <c r="F77" s="8"/>
      <c r="G77" s="8"/>
      <c r="H77" s="8"/>
      <c r="I77" s="5"/>
      <c r="J77" s="56"/>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row>
    <row r="78" spans="1:107" x14ac:dyDescent="0.4">
      <c r="A78" s="5"/>
      <c r="B78" s="56"/>
      <c r="C78" s="6"/>
      <c r="D78" s="7"/>
      <c r="E78" s="7"/>
      <c r="F78" s="8"/>
      <c r="G78" s="8"/>
      <c r="H78" s="8"/>
      <c r="I78" s="5"/>
      <c r="J78" s="56"/>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row>
    <row r="79" spans="1:107" x14ac:dyDescent="0.4">
      <c r="A79" s="5"/>
      <c r="B79" s="56"/>
      <c r="C79" s="6"/>
      <c r="D79" s="7"/>
      <c r="E79" s="7"/>
      <c r="F79" s="8"/>
      <c r="G79" s="8"/>
      <c r="H79" s="8"/>
      <c r="I79" s="5"/>
      <c r="J79" s="56"/>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row>
    <row r="80" spans="1:107" x14ac:dyDescent="0.4">
      <c r="A80" s="5"/>
      <c r="B80" s="56"/>
      <c r="C80" s="6"/>
      <c r="D80" s="7"/>
      <c r="E80" s="7"/>
      <c r="F80" s="8"/>
      <c r="G80" s="8"/>
      <c r="H80" s="8"/>
      <c r="I80" s="5"/>
      <c r="J80" s="56"/>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row>
    <row r="81" spans="1:107" x14ac:dyDescent="0.4">
      <c r="A81" s="5"/>
      <c r="B81" s="56"/>
      <c r="C81" s="6"/>
      <c r="D81" s="7"/>
      <c r="E81" s="7"/>
      <c r="F81" s="8"/>
      <c r="G81" s="8"/>
      <c r="H81" s="8"/>
      <c r="I81" s="5"/>
      <c r="J81" s="56"/>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row>
    <row r="82" spans="1:107" x14ac:dyDescent="0.4">
      <c r="A82" s="5"/>
      <c r="B82" s="56"/>
      <c r="C82" s="6"/>
      <c r="D82" s="7"/>
      <c r="E82" s="7"/>
      <c r="F82" s="8"/>
      <c r="G82" s="8"/>
      <c r="H82" s="8"/>
      <c r="I82" s="5"/>
      <c r="J82" s="56"/>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row>
    <row r="83" spans="1:107" x14ac:dyDescent="0.4">
      <c r="A83" s="5"/>
      <c r="B83" s="56"/>
      <c r="C83" s="6"/>
      <c r="D83" s="7"/>
      <c r="E83" s="7"/>
      <c r="F83" s="8"/>
      <c r="G83" s="8"/>
      <c r="H83" s="8"/>
      <c r="I83" s="5"/>
      <c r="J83" s="56"/>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row>
    <row r="84" spans="1:107" x14ac:dyDescent="0.4">
      <c r="A84" s="5"/>
      <c r="B84" s="56"/>
      <c r="C84" s="6"/>
      <c r="D84" s="7"/>
      <c r="E84" s="7"/>
      <c r="F84" s="8"/>
      <c r="G84" s="8"/>
      <c r="H84" s="8"/>
      <c r="I84" s="5"/>
      <c r="J84" s="56"/>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row>
    <row r="85" spans="1:107" x14ac:dyDescent="0.4">
      <c r="A85" s="5"/>
      <c r="B85" s="56"/>
      <c r="C85" s="6"/>
      <c r="D85" s="7"/>
      <c r="E85" s="7"/>
      <c r="F85" s="8"/>
      <c r="G85" s="8"/>
      <c r="H85" s="8"/>
      <c r="I85" s="5"/>
      <c r="J85" s="56"/>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row>
    <row r="86" spans="1:107" x14ac:dyDescent="0.4">
      <c r="A86" s="5"/>
      <c r="B86" s="56"/>
      <c r="C86" s="6"/>
      <c r="D86" s="7"/>
      <c r="E86" s="7"/>
      <c r="F86" s="8"/>
      <c r="G86" s="8"/>
      <c r="H86" s="8"/>
      <c r="I86" s="5"/>
      <c r="J86" s="56"/>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row>
    <row r="87" spans="1:107" x14ac:dyDescent="0.4">
      <c r="A87" s="5"/>
      <c r="B87" s="56"/>
      <c r="C87" s="6"/>
      <c r="D87" s="7"/>
      <c r="E87" s="7"/>
      <c r="F87" s="8"/>
      <c r="G87" s="8"/>
      <c r="H87" s="8"/>
      <c r="I87" s="5"/>
      <c r="J87" s="56"/>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107" x14ac:dyDescent="0.4">
      <c r="A88" s="5"/>
      <c r="B88" s="56"/>
      <c r="C88" s="6"/>
      <c r="D88" s="7"/>
      <c r="E88" s="7"/>
      <c r="F88" s="8"/>
      <c r="G88" s="8"/>
      <c r="H88" s="8"/>
      <c r="I88" s="5"/>
      <c r="J88" s="56"/>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107" x14ac:dyDescent="0.4">
      <c r="A89" s="5"/>
      <c r="B89" s="56"/>
      <c r="C89" s="6"/>
      <c r="D89" s="7"/>
      <c r="E89" s="7"/>
      <c r="F89" s="8"/>
      <c r="G89" s="8"/>
      <c r="H89" s="8"/>
      <c r="I89" s="5"/>
      <c r="J89" s="56"/>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107" x14ac:dyDescent="0.4">
      <c r="A90" s="5"/>
      <c r="B90" s="56"/>
      <c r="C90" s="6"/>
      <c r="D90" s="7"/>
      <c r="E90" s="7"/>
      <c r="F90" s="8"/>
      <c r="G90" s="8"/>
      <c r="H90" s="8"/>
      <c r="I90" s="5"/>
      <c r="J90" s="56"/>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107" x14ac:dyDescent="0.4">
      <c r="A91" s="5"/>
      <c r="B91" s="56"/>
      <c r="C91" s="6"/>
      <c r="D91" s="7"/>
      <c r="E91" s="7"/>
      <c r="F91" s="8"/>
      <c r="G91" s="8"/>
      <c r="H91" s="8"/>
      <c r="I91" s="5"/>
      <c r="J91" s="56"/>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row r="92" spans="1:107" x14ac:dyDescent="0.4">
      <c r="A92" s="5"/>
      <c r="B92" s="56"/>
      <c r="C92" s="6"/>
      <c r="D92" s="7"/>
      <c r="E92" s="7"/>
      <c r="F92" s="8"/>
      <c r="G92" s="8"/>
      <c r="H92" s="8"/>
      <c r="I92" s="5"/>
      <c r="J92" s="56"/>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row>
    <row r="93" spans="1:107" x14ac:dyDescent="0.4">
      <c r="A93" s="5"/>
      <c r="B93" s="56"/>
      <c r="C93" s="6"/>
      <c r="D93" s="7"/>
      <c r="E93" s="7"/>
      <c r="F93" s="8"/>
      <c r="G93" s="8"/>
      <c r="H93" s="8"/>
      <c r="I93" s="5"/>
      <c r="J93" s="56"/>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row>
    <row r="94" spans="1:107" x14ac:dyDescent="0.4">
      <c r="A94" s="5"/>
      <c r="B94" s="56"/>
      <c r="C94" s="6"/>
      <c r="D94" s="7"/>
      <c r="E94" s="7"/>
      <c r="F94" s="8"/>
      <c r="G94" s="8"/>
      <c r="H94" s="8"/>
      <c r="I94" s="5"/>
      <c r="J94" s="56"/>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row>
    <row r="95" spans="1:107" x14ac:dyDescent="0.4">
      <c r="A95" s="5"/>
      <c r="B95" s="56"/>
      <c r="C95" s="6"/>
      <c r="D95" s="7"/>
      <c r="E95" s="7"/>
      <c r="F95" s="8"/>
      <c r="G95" s="8"/>
      <c r="H95" s="8"/>
      <c r="I95" s="5"/>
      <c r="J95" s="56"/>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row>
    <row r="96" spans="1:107" x14ac:dyDescent="0.4">
      <c r="A96" s="5"/>
      <c r="B96" s="56"/>
      <c r="C96" s="6"/>
      <c r="D96" s="7"/>
      <c r="E96" s="7"/>
      <c r="F96" s="8"/>
      <c r="G96" s="8"/>
      <c r="H96" s="8"/>
      <c r="I96" s="5"/>
      <c r="J96" s="56"/>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row>
    <row r="97" spans="1:107" x14ac:dyDescent="0.4">
      <c r="A97" s="5"/>
      <c r="B97" s="56"/>
      <c r="C97" s="6"/>
      <c r="D97" s="7"/>
      <c r="E97" s="7"/>
      <c r="F97" s="8"/>
      <c r="G97" s="8"/>
      <c r="H97" s="8"/>
      <c r="I97" s="5"/>
      <c r="J97" s="56"/>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row>
    <row r="98" spans="1:107" x14ac:dyDescent="0.4">
      <c r="A98" s="5"/>
      <c r="B98" s="56"/>
      <c r="C98" s="6"/>
      <c r="D98" s="7"/>
      <c r="E98" s="7"/>
      <c r="F98" s="8"/>
      <c r="G98" s="8"/>
      <c r="H98" s="8"/>
      <c r="I98" s="5"/>
      <c r="J98" s="56"/>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row>
    <row r="99" spans="1:107" x14ac:dyDescent="0.4">
      <c r="A99" s="5"/>
      <c r="B99" s="56"/>
      <c r="C99" s="6"/>
      <c r="D99" s="7"/>
      <c r="E99" s="7"/>
      <c r="F99" s="8"/>
      <c r="G99" s="8"/>
      <c r="H99" s="8"/>
      <c r="I99" s="5"/>
      <c r="J99" s="56"/>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row>
    <row r="100" spans="1:107" x14ac:dyDescent="0.4">
      <c r="A100" s="5"/>
      <c r="B100" s="56"/>
      <c r="C100" s="6"/>
      <c r="D100" s="7"/>
      <c r="E100" s="7"/>
      <c r="F100" s="8"/>
      <c r="G100" s="8"/>
      <c r="H100" s="8"/>
      <c r="I100" s="5"/>
      <c r="J100" s="56"/>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row>
    <row r="101" spans="1:107" x14ac:dyDescent="0.4">
      <c r="A101" s="5"/>
      <c r="B101" s="56"/>
      <c r="C101" s="6"/>
      <c r="D101" s="7"/>
      <c r="E101" s="7"/>
      <c r="F101" s="8"/>
      <c r="G101" s="8"/>
      <c r="H101" s="8"/>
      <c r="I101" s="5"/>
      <c r="J101" s="56"/>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row>
    <row r="102" spans="1:107" x14ac:dyDescent="0.4">
      <c r="A102" s="5"/>
      <c r="B102" s="56"/>
      <c r="C102" s="6"/>
      <c r="D102" s="7"/>
      <c r="E102" s="7"/>
      <c r="F102" s="8"/>
      <c r="G102" s="8"/>
      <c r="H102" s="8"/>
      <c r="I102" s="5"/>
      <c r="J102" s="56"/>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row>
    <row r="103" spans="1:107" x14ac:dyDescent="0.4">
      <c r="A103" s="5"/>
      <c r="B103" s="56"/>
      <c r="C103" s="6"/>
      <c r="D103" s="7"/>
      <c r="E103" s="7"/>
      <c r="F103" s="8"/>
      <c r="G103" s="8"/>
      <c r="H103" s="8"/>
      <c r="I103" s="5"/>
      <c r="J103" s="56"/>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row>
    <row r="104" spans="1:107" x14ac:dyDescent="0.4">
      <c r="A104" s="5"/>
      <c r="B104" s="56"/>
      <c r="C104" s="6"/>
      <c r="D104" s="7"/>
      <c r="E104" s="7"/>
      <c r="F104" s="8"/>
      <c r="G104" s="8"/>
      <c r="H104" s="8"/>
      <c r="I104" s="5"/>
      <c r="J104" s="56"/>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row>
    <row r="105" spans="1:107" x14ac:dyDescent="0.4">
      <c r="A105" s="5"/>
      <c r="B105" s="56"/>
      <c r="C105" s="6"/>
      <c r="D105" s="7"/>
      <c r="E105" s="7"/>
      <c r="F105" s="8"/>
      <c r="G105" s="8"/>
      <c r="H105" s="8"/>
      <c r="I105" s="5"/>
      <c r="J105" s="56"/>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row>
    <row r="106" spans="1:107" x14ac:dyDescent="0.4">
      <c r="A106" s="5"/>
      <c r="B106" s="56"/>
      <c r="C106" s="6"/>
      <c r="D106" s="7"/>
      <c r="E106" s="7"/>
      <c r="F106" s="8"/>
      <c r="G106" s="8"/>
      <c r="H106" s="8"/>
      <c r="I106" s="5"/>
      <c r="J106" s="56"/>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row>
    <row r="107" spans="1:107" x14ac:dyDescent="0.4">
      <c r="A107" s="5"/>
      <c r="B107" s="56"/>
      <c r="C107" s="6"/>
      <c r="D107" s="7"/>
      <c r="E107" s="7"/>
      <c r="F107" s="8"/>
      <c r="G107" s="8"/>
      <c r="H107" s="8"/>
      <c r="I107" s="5"/>
      <c r="J107" s="56"/>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row>
    <row r="108" spans="1:107" x14ac:dyDescent="0.4">
      <c r="A108" s="5"/>
      <c r="B108" s="56"/>
      <c r="C108" s="6"/>
      <c r="D108" s="7"/>
      <c r="E108" s="7"/>
      <c r="F108" s="8"/>
      <c r="G108" s="8"/>
      <c r="H108" s="8"/>
      <c r="I108" s="5"/>
      <c r="J108" s="56"/>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row>
    <row r="109" spans="1:107" x14ac:dyDescent="0.4">
      <c r="A109" s="5"/>
      <c r="B109" s="56"/>
      <c r="C109" s="6"/>
      <c r="D109" s="7"/>
      <c r="E109" s="7"/>
      <c r="F109" s="8"/>
      <c r="G109" s="8"/>
      <c r="H109" s="8"/>
      <c r="I109" s="5"/>
      <c r="J109" s="56"/>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row>
    <row r="110" spans="1:107" x14ac:dyDescent="0.4">
      <c r="A110" s="5"/>
      <c r="B110" s="56"/>
      <c r="C110" s="6"/>
      <c r="D110" s="7"/>
      <c r="E110" s="7"/>
      <c r="F110" s="8"/>
      <c r="G110" s="8"/>
      <c r="H110" s="8"/>
      <c r="I110" s="5"/>
      <c r="J110" s="56"/>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row>
    <row r="111" spans="1:107" x14ac:dyDescent="0.4">
      <c r="A111" s="5"/>
      <c r="B111" s="56"/>
      <c r="C111" s="6"/>
      <c r="D111" s="7"/>
      <c r="E111" s="7"/>
      <c r="F111" s="8"/>
      <c r="G111" s="8"/>
      <c r="H111" s="8"/>
      <c r="I111" s="5"/>
      <c r="J111" s="56"/>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row>
    <row r="112" spans="1:107" x14ac:dyDescent="0.4">
      <c r="A112" s="5"/>
      <c r="B112" s="56"/>
      <c r="C112" s="6"/>
      <c r="D112" s="7"/>
      <c r="E112" s="7"/>
      <c r="F112" s="8"/>
      <c r="G112" s="8"/>
      <c r="H112" s="8"/>
      <c r="I112" s="5"/>
      <c r="J112" s="56"/>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row>
    <row r="113" spans="1:107" x14ac:dyDescent="0.4">
      <c r="A113" s="5"/>
      <c r="B113" s="56"/>
      <c r="C113" s="6"/>
      <c r="D113" s="7"/>
      <c r="E113" s="7"/>
      <c r="F113" s="8"/>
      <c r="G113" s="8"/>
      <c r="H113" s="8"/>
      <c r="I113" s="5"/>
      <c r="J113" s="56"/>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row>
    <row r="114" spans="1:107" x14ac:dyDescent="0.4">
      <c r="A114" s="5"/>
      <c r="B114" s="56"/>
      <c r="C114" s="6"/>
      <c r="D114" s="7"/>
      <c r="E114" s="7"/>
      <c r="F114" s="8"/>
      <c r="G114" s="8"/>
      <c r="H114" s="8"/>
      <c r="I114" s="5"/>
      <c r="J114" s="56"/>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row>
    <row r="115" spans="1:107" x14ac:dyDescent="0.4">
      <c r="A115" s="5"/>
      <c r="B115" s="56"/>
      <c r="C115" s="6"/>
      <c r="D115" s="7"/>
      <c r="E115" s="7"/>
      <c r="F115" s="8"/>
      <c r="G115" s="8"/>
      <c r="H115" s="8"/>
      <c r="I115" s="5"/>
      <c r="J115" s="56"/>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row>
    <row r="116" spans="1:107" x14ac:dyDescent="0.4">
      <c r="A116" s="5"/>
      <c r="B116" s="56"/>
      <c r="C116" s="6"/>
      <c r="D116" s="7"/>
      <c r="E116" s="7"/>
      <c r="F116" s="8"/>
      <c r="G116" s="8"/>
      <c r="H116" s="8"/>
      <c r="I116" s="5"/>
      <c r="J116" s="56"/>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row>
    <row r="117" spans="1:107" x14ac:dyDescent="0.4">
      <c r="A117" s="5"/>
      <c r="B117" s="56"/>
      <c r="C117" s="6"/>
      <c r="D117" s="7"/>
      <c r="E117" s="7"/>
      <c r="F117" s="8"/>
      <c r="G117" s="8"/>
      <c r="H117" s="8"/>
      <c r="I117" s="5"/>
      <c r="J117" s="56"/>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row>
    <row r="118" spans="1:107" x14ac:dyDescent="0.4">
      <c r="A118" s="5"/>
      <c r="B118" s="56"/>
      <c r="C118" s="6"/>
      <c r="D118" s="7"/>
      <c r="E118" s="7"/>
      <c r="F118" s="8"/>
      <c r="G118" s="8"/>
      <c r="H118" s="8"/>
      <c r="I118" s="5"/>
      <c r="J118" s="56"/>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row>
    <row r="119" spans="1:107" x14ac:dyDescent="0.4">
      <c r="A119" s="5"/>
      <c r="B119" s="56"/>
      <c r="C119" s="6"/>
      <c r="D119" s="7"/>
      <c r="E119" s="7"/>
      <c r="F119" s="8"/>
      <c r="G119" s="8"/>
      <c r="H119" s="8"/>
      <c r="I119" s="5"/>
      <c r="J119" s="56"/>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row>
    <row r="120" spans="1:107" x14ac:dyDescent="0.4">
      <c r="A120" s="5"/>
      <c r="B120" s="56"/>
      <c r="C120" s="6"/>
      <c r="D120" s="7"/>
      <c r="E120" s="7"/>
      <c r="F120" s="8"/>
      <c r="G120" s="8"/>
      <c r="H120" s="8"/>
      <c r="I120" s="5"/>
      <c r="J120" s="56"/>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row>
    <row r="121" spans="1:107" x14ac:dyDescent="0.4">
      <c r="A121" s="5"/>
      <c r="B121" s="56"/>
      <c r="C121" s="6"/>
      <c r="D121" s="7"/>
      <c r="E121" s="7"/>
      <c r="F121" s="8"/>
      <c r="G121" s="8"/>
      <c r="H121" s="8"/>
      <c r="I121" s="5"/>
      <c r="J121" s="56"/>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row>
    <row r="122" spans="1:107" x14ac:dyDescent="0.4">
      <c r="A122" s="5"/>
      <c r="B122" s="56"/>
      <c r="C122" s="6"/>
      <c r="D122" s="7"/>
      <c r="E122" s="7"/>
      <c r="F122" s="8"/>
      <c r="G122" s="8"/>
      <c r="H122" s="8"/>
      <c r="I122" s="5"/>
      <c r="J122" s="56"/>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row>
    <row r="123" spans="1:107" x14ac:dyDescent="0.4">
      <c r="A123" s="5"/>
      <c r="B123" s="56"/>
      <c r="C123" s="6"/>
      <c r="D123" s="7"/>
      <c r="E123" s="7"/>
      <c r="F123" s="8"/>
      <c r="G123" s="8"/>
      <c r="H123" s="8"/>
      <c r="I123" s="5"/>
      <c r="J123" s="56"/>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row>
    <row r="124" spans="1:107" x14ac:dyDescent="0.4">
      <c r="A124" s="5"/>
      <c r="B124" s="56"/>
      <c r="C124" s="6"/>
      <c r="D124" s="7"/>
      <c r="E124" s="7"/>
      <c r="F124" s="8"/>
      <c r="G124" s="8"/>
      <c r="H124" s="8"/>
      <c r="I124" s="5"/>
      <c r="J124" s="56"/>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row>
    <row r="125" spans="1:107" x14ac:dyDescent="0.4">
      <c r="A125" s="5"/>
      <c r="B125" s="56"/>
      <c r="C125" s="6"/>
      <c r="D125" s="7"/>
      <c r="E125" s="7"/>
      <c r="F125" s="8"/>
      <c r="G125" s="8"/>
      <c r="H125" s="8"/>
      <c r="I125" s="5"/>
      <c r="J125" s="56"/>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row>
    <row r="126" spans="1:107" x14ac:dyDescent="0.4">
      <c r="A126" s="5"/>
      <c r="B126" s="56"/>
      <c r="C126" s="6"/>
      <c r="D126" s="7"/>
      <c r="E126" s="7"/>
      <c r="F126" s="8"/>
      <c r="G126" s="8"/>
      <c r="H126" s="8"/>
      <c r="I126" s="5"/>
      <c r="J126" s="56"/>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row>
    <row r="127" spans="1:107" x14ac:dyDescent="0.4">
      <c r="A127" s="5"/>
      <c r="B127" s="56"/>
      <c r="C127" s="6"/>
      <c r="D127" s="7"/>
      <c r="E127" s="7"/>
      <c r="F127" s="8"/>
      <c r="G127" s="8"/>
      <c r="H127" s="8"/>
      <c r="I127" s="5"/>
      <c r="J127" s="56"/>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row>
    <row r="128" spans="1:107" x14ac:dyDescent="0.4">
      <c r="A128" s="5"/>
      <c r="B128" s="56"/>
      <c r="C128" s="6"/>
      <c r="D128" s="7"/>
      <c r="E128" s="7"/>
      <c r="F128" s="8"/>
      <c r="G128" s="8"/>
      <c r="H128" s="8"/>
      <c r="I128" s="5"/>
      <c r="J128" s="56"/>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row>
    <row r="129" spans="1:107" x14ac:dyDescent="0.4">
      <c r="A129" s="5"/>
      <c r="B129" s="56"/>
      <c r="C129" s="6"/>
      <c r="D129" s="7"/>
      <c r="E129" s="7"/>
      <c r="F129" s="8"/>
      <c r="G129" s="8"/>
      <c r="H129" s="8"/>
      <c r="I129" s="5"/>
      <c r="J129" s="56"/>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row>
    <row r="130" spans="1:107" x14ac:dyDescent="0.4">
      <c r="A130" s="5"/>
      <c r="B130" s="56"/>
      <c r="C130" s="6"/>
      <c r="D130" s="7"/>
      <c r="E130" s="7"/>
      <c r="F130" s="8"/>
      <c r="G130" s="8"/>
      <c r="H130" s="8"/>
      <c r="I130" s="5"/>
      <c r="J130" s="56"/>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row>
    <row r="131" spans="1:107" x14ac:dyDescent="0.4">
      <c r="A131" s="5"/>
      <c r="B131" s="56"/>
      <c r="C131" s="6"/>
      <c r="D131" s="7"/>
      <c r="E131" s="7"/>
      <c r="F131" s="8"/>
      <c r="G131" s="8"/>
      <c r="H131" s="8"/>
      <c r="I131" s="5"/>
      <c r="J131" s="56"/>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row>
    <row r="132" spans="1:107" x14ac:dyDescent="0.4">
      <c r="A132" s="5"/>
      <c r="B132" s="56"/>
      <c r="C132" s="6"/>
      <c r="D132" s="7"/>
      <c r="E132" s="7"/>
      <c r="F132" s="8"/>
      <c r="G132" s="8"/>
      <c r="H132" s="8"/>
      <c r="I132" s="5"/>
      <c r="J132" s="56"/>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row>
    <row r="133" spans="1:107" x14ac:dyDescent="0.4">
      <c r="A133" s="5"/>
      <c r="B133" s="56"/>
      <c r="C133" s="6"/>
      <c r="D133" s="7"/>
      <c r="E133" s="7"/>
      <c r="F133" s="8"/>
      <c r="G133" s="8"/>
      <c r="H133" s="8"/>
      <c r="I133" s="5"/>
      <c r="J133" s="56"/>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row>
    <row r="134" spans="1:107" x14ac:dyDescent="0.4">
      <c r="A134" s="5"/>
      <c r="B134" s="56"/>
      <c r="C134" s="6"/>
      <c r="D134" s="7"/>
      <c r="E134" s="7"/>
      <c r="F134" s="8"/>
      <c r="G134" s="8"/>
      <c r="H134" s="8"/>
      <c r="I134" s="5"/>
      <c r="J134" s="56"/>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row>
    <row r="135" spans="1:107" x14ac:dyDescent="0.4">
      <c r="A135" s="5"/>
      <c r="B135" s="56"/>
      <c r="C135" s="6"/>
      <c r="D135" s="7"/>
      <c r="E135" s="7"/>
      <c r="F135" s="8"/>
      <c r="G135" s="8"/>
      <c r="H135" s="8"/>
      <c r="I135" s="5"/>
      <c r="J135" s="56"/>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row>
    <row r="136" spans="1:107" x14ac:dyDescent="0.4">
      <c r="A136" s="5"/>
      <c r="B136" s="56"/>
      <c r="C136" s="6"/>
      <c r="D136" s="7"/>
      <c r="E136" s="7"/>
      <c r="F136" s="8"/>
      <c r="G136" s="8"/>
      <c r="H136" s="8"/>
      <c r="I136" s="5"/>
      <c r="J136" s="56"/>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row>
    <row r="137" spans="1:107" x14ac:dyDescent="0.4">
      <c r="A137" s="5"/>
      <c r="B137" s="56"/>
      <c r="C137" s="6"/>
      <c r="D137" s="7"/>
      <c r="E137" s="7"/>
      <c r="F137" s="8"/>
      <c r="G137" s="8"/>
      <c r="H137" s="8"/>
      <c r="I137" s="5"/>
      <c r="J137" s="56"/>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row>
    <row r="138" spans="1:107" x14ac:dyDescent="0.4">
      <c r="A138" s="5"/>
      <c r="B138" s="56"/>
      <c r="C138" s="6"/>
      <c r="D138" s="7"/>
      <c r="E138" s="7"/>
      <c r="F138" s="8"/>
      <c r="G138" s="8"/>
      <c r="H138" s="8"/>
      <c r="I138" s="5"/>
      <c r="J138" s="56"/>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row>
    <row r="139" spans="1:107" x14ac:dyDescent="0.4">
      <c r="A139" s="5"/>
      <c r="B139" s="56"/>
      <c r="C139" s="6"/>
      <c r="D139" s="7"/>
      <c r="E139" s="7"/>
      <c r="F139" s="8"/>
      <c r="G139" s="8"/>
      <c r="H139" s="8"/>
      <c r="I139" s="5"/>
      <c r="J139" s="56"/>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row>
    <row r="140" spans="1:107" x14ac:dyDescent="0.4">
      <c r="A140" s="5"/>
      <c r="B140" s="56"/>
      <c r="C140" s="6"/>
      <c r="D140" s="7"/>
      <c r="E140" s="7"/>
      <c r="F140" s="8"/>
      <c r="G140" s="8"/>
      <c r="H140" s="8"/>
      <c r="I140" s="5"/>
      <c r="J140" s="56"/>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row>
    <row r="141" spans="1:107" x14ac:dyDescent="0.4">
      <c r="A141" s="5"/>
      <c r="B141" s="56"/>
      <c r="C141" s="6"/>
      <c r="D141" s="7"/>
      <c r="E141" s="7"/>
      <c r="F141" s="8"/>
      <c r="G141" s="8"/>
      <c r="H141" s="8"/>
      <c r="I141" s="5"/>
      <c r="J141" s="56"/>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row>
    <row r="142" spans="1:107" x14ac:dyDescent="0.4">
      <c r="A142" s="5"/>
      <c r="B142" s="56"/>
      <c r="C142" s="6"/>
      <c r="D142" s="7"/>
      <c r="E142" s="7"/>
      <c r="F142" s="8"/>
      <c r="G142" s="8"/>
      <c r="H142" s="8"/>
      <c r="I142" s="5"/>
      <c r="J142" s="56"/>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row>
    <row r="143" spans="1:107" x14ac:dyDescent="0.4">
      <c r="A143" s="5"/>
      <c r="B143" s="56"/>
      <c r="C143" s="6"/>
      <c r="D143" s="7"/>
      <c r="E143" s="7"/>
      <c r="F143" s="8"/>
      <c r="G143" s="8"/>
      <c r="H143" s="8"/>
      <c r="I143" s="5"/>
      <c r="J143" s="56"/>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row>
    <row r="144" spans="1:107" x14ac:dyDescent="0.4">
      <c r="A144" s="5"/>
      <c r="B144" s="56"/>
      <c r="C144" s="6"/>
      <c r="D144" s="7"/>
      <c r="E144" s="7"/>
      <c r="F144" s="8"/>
      <c r="G144" s="8"/>
      <c r="H144" s="8"/>
      <c r="I144" s="5"/>
      <c r="J144" s="56"/>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row>
    <row r="145" spans="1:107" x14ac:dyDescent="0.4">
      <c r="A145" s="5"/>
      <c r="B145" s="56"/>
      <c r="C145" s="6"/>
      <c r="D145" s="7"/>
      <c r="E145" s="7"/>
      <c r="F145" s="8"/>
      <c r="G145" s="8"/>
      <c r="H145" s="8"/>
      <c r="I145" s="5"/>
      <c r="J145" s="56"/>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row>
    <row r="146" spans="1:107" x14ac:dyDescent="0.4">
      <c r="A146" s="5"/>
      <c r="B146" s="56"/>
      <c r="C146" s="6"/>
      <c r="D146" s="7"/>
      <c r="E146" s="7"/>
      <c r="F146" s="8"/>
      <c r="G146" s="8"/>
      <c r="H146" s="8"/>
      <c r="I146" s="5"/>
      <c r="J146" s="56"/>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row>
    <row r="147" spans="1:107" x14ac:dyDescent="0.4">
      <c r="A147" s="5"/>
      <c r="B147" s="56"/>
      <c r="C147" s="6"/>
      <c r="D147" s="7"/>
      <c r="E147" s="7"/>
      <c r="F147" s="8"/>
      <c r="G147" s="8"/>
      <c r="H147" s="8"/>
      <c r="I147" s="5"/>
      <c r="J147" s="56"/>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row>
    <row r="148" spans="1:107" x14ac:dyDescent="0.4">
      <c r="A148" s="5"/>
      <c r="B148" s="56"/>
      <c r="C148" s="6"/>
      <c r="D148" s="7"/>
      <c r="E148" s="7"/>
      <c r="F148" s="8"/>
      <c r="G148" s="8"/>
      <c r="H148" s="8"/>
      <c r="I148" s="5"/>
      <c r="J148" s="56"/>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row>
    <row r="149" spans="1:107" x14ac:dyDescent="0.4">
      <c r="A149" s="5"/>
      <c r="B149" s="56"/>
      <c r="C149" s="6"/>
      <c r="D149" s="7"/>
      <c r="E149" s="7"/>
      <c r="F149" s="8"/>
      <c r="G149" s="8"/>
      <c r="H149" s="8"/>
      <c r="I149" s="5"/>
      <c r="J149" s="56"/>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row>
    <row r="150" spans="1:107" x14ac:dyDescent="0.4">
      <c r="A150" s="5"/>
      <c r="B150" s="56"/>
      <c r="C150" s="6"/>
      <c r="D150" s="7"/>
      <c r="E150" s="7"/>
      <c r="F150" s="8"/>
      <c r="G150" s="8"/>
      <c r="H150" s="8"/>
      <c r="I150" s="5"/>
      <c r="J150" s="56"/>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row>
    <row r="151" spans="1:107" x14ac:dyDescent="0.4">
      <c r="A151" s="5"/>
      <c r="B151" s="56"/>
      <c r="C151" s="6"/>
      <c r="D151" s="7"/>
      <c r="E151" s="7"/>
      <c r="F151" s="8"/>
      <c r="G151" s="8"/>
      <c r="H151" s="8"/>
      <c r="I151" s="5"/>
      <c r="J151" s="56"/>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row>
    <row r="152" spans="1:107" x14ac:dyDescent="0.4">
      <c r="A152" s="5"/>
      <c r="B152" s="56"/>
      <c r="C152" s="6"/>
      <c r="D152" s="7"/>
      <c r="E152" s="7"/>
      <c r="F152" s="8"/>
      <c r="G152" s="8"/>
      <c r="H152" s="8"/>
      <c r="I152" s="5"/>
      <c r="J152" s="56"/>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row>
    <row r="153" spans="1:107" x14ac:dyDescent="0.4">
      <c r="A153" s="5"/>
      <c r="B153" s="56"/>
      <c r="C153" s="6"/>
      <c r="D153" s="7"/>
      <c r="E153" s="7"/>
      <c r="F153" s="8"/>
      <c r="G153" s="8"/>
      <c r="H153" s="8"/>
      <c r="I153" s="5"/>
      <c r="J153" s="56"/>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row>
    <row r="154" spans="1:107" x14ac:dyDescent="0.4">
      <c r="A154" s="5"/>
      <c r="B154" s="56"/>
      <c r="C154" s="6"/>
      <c r="D154" s="7"/>
      <c r="E154" s="7"/>
      <c r="F154" s="8"/>
      <c r="G154" s="8"/>
      <c r="H154" s="8"/>
      <c r="I154" s="5"/>
      <c r="J154" s="56"/>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row>
    <row r="155" spans="1:107" x14ac:dyDescent="0.4">
      <c r="A155" s="5"/>
      <c r="B155" s="56"/>
      <c r="C155" s="6"/>
      <c r="D155" s="7"/>
      <c r="E155" s="7"/>
      <c r="F155" s="8"/>
      <c r="G155" s="8"/>
      <c r="H155" s="8"/>
      <c r="I155" s="5"/>
      <c r="J155" s="56"/>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row>
    <row r="156" spans="1:107" x14ac:dyDescent="0.4">
      <c r="A156" s="5"/>
      <c r="B156" s="56"/>
      <c r="C156" s="6"/>
      <c r="D156" s="7"/>
      <c r="E156" s="7"/>
      <c r="F156" s="8"/>
      <c r="G156" s="8"/>
      <c r="H156" s="8"/>
      <c r="I156" s="5"/>
      <c r="J156" s="56"/>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row>
    <row r="157" spans="1:107" x14ac:dyDescent="0.4">
      <c r="A157" s="5"/>
      <c r="B157" s="56"/>
      <c r="C157" s="6"/>
      <c r="D157" s="7"/>
      <c r="E157" s="7"/>
      <c r="F157" s="8"/>
      <c r="G157" s="8"/>
      <c r="H157" s="8"/>
      <c r="I157" s="5"/>
      <c r="J157" s="56"/>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row>
    <row r="158" spans="1:107" x14ac:dyDescent="0.4">
      <c r="A158" s="5"/>
      <c r="B158" s="56"/>
      <c r="C158" s="6"/>
      <c r="D158" s="7"/>
      <c r="E158" s="7"/>
      <c r="F158" s="8"/>
      <c r="G158" s="8"/>
      <c r="H158" s="8"/>
      <c r="I158" s="5"/>
      <c r="J158" s="56"/>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row>
    <row r="159" spans="1:107" x14ac:dyDescent="0.4">
      <c r="A159" s="5"/>
      <c r="B159" s="56"/>
      <c r="C159" s="6"/>
      <c r="D159" s="7"/>
      <c r="E159" s="7"/>
      <c r="F159" s="8"/>
      <c r="G159" s="8"/>
      <c r="H159" s="8"/>
      <c r="I159" s="5"/>
      <c r="J159" s="56"/>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row>
    <row r="160" spans="1:107" x14ac:dyDescent="0.4">
      <c r="A160" s="5"/>
      <c r="B160" s="56"/>
      <c r="C160" s="6"/>
      <c r="D160" s="7"/>
      <c r="E160" s="7"/>
      <c r="F160" s="8"/>
      <c r="G160" s="8"/>
      <c r="H160" s="8"/>
      <c r="I160" s="5"/>
      <c r="J160" s="56"/>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row>
    <row r="161" spans="1:107" x14ac:dyDescent="0.4">
      <c r="A161" s="5"/>
      <c r="B161" s="56"/>
      <c r="C161" s="6"/>
      <c r="D161" s="7"/>
      <c r="E161" s="7"/>
      <c r="F161" s="8"/>
      <c r="G161" s="8"/>
      <c r="H161" s="8"/>
      <c r="I161" s="5"/>
      <c r="J161" s="56"/>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row>
    <row r="162" spans="1:107" x14ac:dyDescent="0.4">
      <c r="A162" s="5"/>
      <c r="B162" s="56"/>
      <c r="C162" s="6"/>
      <c r="D162" s="7"/>
      <c r="E162" s="7"/>
      <c r="F162" s="8"/>
      <c r="G162" s="8"/>
      <c r="H162" s="8"/>
      <c r="I162" s="5"/>
      <c r="J162" s="56"/>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row>
    <row r="163" spans="1:107" x14ac:dyDescent="0.4">
      <c r="A163" s="5"/>
      <c r="B163" s="56"/>
      <c r="C163" s="6"/>
      <c r="D163" s="7"/>
      <c r="E163" s="7"/>
      <c r="F163" s="8"/>
      <c r="G163" s="8"/>
      <c r="H163" s="8"/>
      <c r="I163" s="5"/>
      <c r="J163" s="56"/>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row>
    <row r="164" spans="1:107" x14ac:dyDescent="0.4">
      <c r="A164" s="5"/>
      <c r="B164" s="56"/>
      <c r="C164" s="6"/>
      <c r="D164" s="7"/>
      <c r="E164" s="7"/>
      <c r="F164" s="8"/>
      <c r="G164" s="8"/>
      <c r="H164" s="8"/>
      <c r="I164" s="5"/>
      <c r="J164" s="56"/>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row>
    <row r="165" spans="1:107" x14ac:dyDescent="0.4">
      <c r="A165" s="5"/>
      <c r="B165" s="56"/>
      <c r="C165" s="6"/>
      <c r="D165" s="7"/>
      <c r="E165" s="7"/>
      <c r="F165" s="8"/>
      <c r="G165" s="8"/>
      <c r="H165" s="8"/>
      <c r="I165" s="5"/>
      <c r="J165" s="56"/>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row>
    <row r="166" spans="1:107" x14ac:dyDescent="0.4">
      <c r="A166" s="5"/>
      <c r="B166" s="56"/>
      <c r="C166" s="6"/>
      <c r="D166" s="7"/>
      <c r="E166" s="7"/>
      <c r="F166" s="8"/>
      <c r="G166" s="8"/>
      <c r="H166" s="8"/>
      <c r="I166" s="5"/>
      <c r="J166" s="56"/>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row>
    <row r="167" spans="1:107" x14ac:dyDescent="0.4">
      <c r="A167" s="5"/>
      <c r="B167" s="56"/>
      <c r="C167" s="6"/>
      <c r="D167" s="7"/>
      <c r="E167" s="7"/>
      <c r="F167" s="8"/>
      <c r="G167" s="8"/>
      <c r="H167" s="8"/>
      <c r="I167" s="5"/>
      <c r="J167" s="56"/>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row>
    <row r="168" spans="1:107" x14ac:dyDescent="0.4">
      <c r="A168" s="5"/>
      <c r="B168" s="56"/>
      <c r="C168" s="6"/>
      <c r="D168" s="7"/>
      <c r="E168" s="7"/>
      <c r="F168" s="8"/>
      <c r="G168" s="8"/>
      <c r="H168" s="8"/>
      <c r="I168" s="5"/>
      <c r="J168" s="56"/>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row>
    <row r="169" spans="1:107" x14ac:dyDescent="0.4">
      <c r="A169" s="5"/>
      <c r="B169" s="56"/>
      <c r="C169" s="6"/>
      <c r="D169" s="7"/>
      <c r="E169" s="7"/>
      <c r="F169" s="8"/>
      <c r="G169" s="8"/>
      <c r="H169" s="8"/>
      <c r="I169" s="5"/>
      <c r="J169" s="56"/>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row>
    <row r="170" spans="1:107" x14ac:dyDescent="0.4">
      <c r="A170" s="5"/>
      <c r="B170" s="56"/>
      <c r="C170" s="6"/>
      <c r="D170" s="7"/>
      <c r="E170" s="7"/>
      <c r="F170" s="8"/>
      <c r="G170" s="8"/>
      <c r="H170" s="8"/>
      <c r="I170" s="5"/>
      <c r="J170" s="56"/>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row>
    <row r="171" spans="1:107" x14ac:dyDescent="0.4">
      <c r="A171" s="5"/>
      <c r="B171" s="56"/>
      <c r="C171" s="6"/>
      <c r="D171" s="7"/>
      <c r="E171" s="7"/>
      <c r="F171" s="8"/>
      <c r="G171" s="8"/>
      <c r="H171" s="8"/>
      <c r="I171" s="5"/>
      <c r="J171" s="56"/>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row>
    <row r="172" spans="1:107" x14ac:dyDescent="0.4">
      <c r="A172" s="5"/>
      <c r="B172" s="56"/>
      <c r="C172" s="6"/>
      <c r="D172" s="7"/>
      <c r="E172" s="7"/>
      <c r="F172" s="8"/>
      <c r="G172" s="8"/>
      <c r="H172" s="8"/>
      <c r="I172" s="5"/>
      <c r="J172" s="56"/>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row>
    <row r="173" spans="1:107" x14ac:dyDescent="0.4">
      <c r="A173" s="5"/>
      <c r="B173" s="56"/>
      <c r="C173" s="6"/>
      <c r="D173" s="7"/>
      <c r="E173" s="7"/>
      <c r="F173" s="8"/>
      <c r="G173" s="8"/>
      <c r="H173" s="8"/>
      <c r="I173" s="5"/>
      <c r="J173" s="56"/>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row>
    <row r="174" spans="1:107" x14ac:dyDescent="0.4">
      <c r="A174" s="5"/>
      <c r="B174" s="56"/>
      <c r="C174" s="6"/>
      <c r="D174" s="7"/>
      <c r="E174" s="7"/>
      <c r="F174" s="8"/>
      <c r="G174" s="8"/>
      <c r="H174" s="8"/>
      <c r="I174" s="5"/>
      <c r="J174" s="56"/>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row>
    <row r="175" spans="1:107" x14ac:dyDescent="0.4">
      <c r="A175" s="5"/>
      <c r="B175" s="56"/>
      <c r="C175" s="6"/>
      <c r="D175" s="7"/>
      <c r="E175" s="7"/>
      <c r="F175" s="8"/>
      <c r="G175" s="8"/>
      <c r="H175" s="8"/>
      <c r="I175" s="5"/>
      <c r="J175" s="56"/>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row>
    <row r="176" spans="1:107" x14ac:dyDescent="0.4">
      <c r="A176" s="5"/>
      <c r="B176" s="56"/>
      <c r="C176" s="6"/>
      <c r="D176" s="7"/>
      <c r="E176" s="7"/>
      <c r="F176" s="8"/>
      <c r="G176" s="8"/>
      <c r="H176" s="8"/>
      <c r="I176" s="5"/>
      <c r="J176" s="56"/>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row>
    <row r="177" spans="1:107" x14ac:dyDescent="0.4">
      <c r="A177" s="5"/>
      <c r="B177" s="56"/>
      <c r="C177" s="6"/>
      <c r="D177" s="7"/>
      <c r="E177" s="7"/>
      <c r="F177" s="8"/>
      <c r="G177" s="8"/>
      <c r="H177" s="8"/>
      <c r="I177" s="5"/>
      <c r="J177" s="56"/>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row>
    <row r="178" spans="1:107" x14ac:dyDescent="0.4">
      <c r="A178" s="5"/>
      <c r="B178" s="56"/>
      <c r="C178" s="6"/>
      <c r="D178" s="7"/>
      <c r="E178" s="7"/>
      <c r="F178" s="8"/>
      <c r="G178" s="8"/>
      <c r="H178" s="8"/>
      <c r="I178" s="5"/>
      <c r="J178" s="56"/>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row>
    <row r="179" spans="1:107" x14ac:dyDescent="0.4">
      <c r="A179" s="5"/>
      <c r="B179" s="56"/>
      <c r="C179" s="6"/>
      <c r="D179" s="7"/>
      <c r="E179" s="7"/>
      <c r="F179" s="8"/>
      <c r="G179" s="8"/>
      <c r="H179" s="8"/>
      <c r="I179" s="5"/>
      <c r="J179" s="56"/>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row>
    <row r="180" spans="1:107" x14ac:dyDescent="0.4">
      <c r="A180" s="5"/>
      <c r="B180" s="56"/>
      <c r="C180" s="6"/>
      <c r="D180" s="7"/>
      <c r="E180" s="7"/>
      <c r="F180" s="8"/>
      <c r="G180" s="8"/>
      <c r="H180" s="8"/>
      <c r="I180" s="5"/>
      <c r="J180" s="56"/>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row>
    <row r="181" spans="1:107" x14ac:dyDescent="0.4">
      <c r="A181" s="5"/>
      <c r="B181" s="56"/>
      <c r="C181" s="6"/>
      <c r="D181" s="7"/>
      <c r="E181" s="7"/>
      <c r="F181" s="8"/>
      <c r="G181" s="8"/>
      <c r="H181" s="8"/>
      <c r="I181" s="5"/>
      <c r="J181" s="56"/>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row>
    <row r="182" spans="1:107" x14ac:dyDescent="0.4">
      <c r="A182" s="5"/>
      <c r="B182" s="56"/>
      <c r="C182" s="6"/>
      <c r="D182" s="7"/>
      <c r="E182" s="7"/>
      <c r="F182" s="8"/>
      <c r="G182" s="8"/>
      <c r="H182" s="8"/>
      <c r="I182" s="5"/>
      <c r="J182" s="56"/>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row>
    <row r="183" spans="1:107" x14ac:dyDescent="0.4">
      <c r="A183" s="5"/>
      <c r="B183" s="56"/>
      <c r="C183" s="6"/>
      <c r="D183" s="7"/>
      <c r="E183" s="7"/>
      <c r="F183" s="8"/>
      <c r="G183" s="8"/>
      <c r="H183" s="8"/>
      <c r="I183" s="5"/>
      <c r="J183" s="56"/>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row>
    <row r="184" spans="1:107" x14ac:dyDescent="0.4">
      <c r="A184" s="5"/>
      <c r="B184" s="56"/>
      <c r="C184" s="6"/>
      <c r="D184" s="7"/>
      <c r="E184" s="7"/>
      <c r="F184" s="8"/>
      <c r="G184" s="8"/>
      <c r="H184" s="8"/>
      <c r="I184" s="5"/>
      <c r="J184" s="56"/>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row>
    <row r="185" spans="1:107" x14ac:dyDescent="0.4">
      <c r="A185" s="5"/>
      <c r="B185" s="56"/>
      <c r="C185" s="6"/>
      <c r="D185" s="7"/>
      <c r="E185" s="7"/>
      <c r="F185" s="8"/>
      <c r="G185" s="8"/>
      <c r="H185" s="8"/>
      <c r="I185" s="5"/>
      <c r="J185" s="56"/>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row>
    <row r="186" spans="1:107" x14ac:dyDescent="0.4">
      <c r="A186" s="5"/>
      <c r="B186" s="56"/>
      <c r="C186" s="6"/>
      <c r="D186" s="7"/>
      <c r="E186" s="7"/>
      <c r="F186" s="8"/>
      <c r="G186" s="8"/>
      <c r="H186" s="8"/>
      <c r="I186" s="5"/>
      <c r="J186" s="56"/>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row>
    <row r="187" spans="1:107" x14ac:dyDescent="0.4">
      <c r="A187" s="5"/>
      <c r="B187" s="56"/>
      <c r="C187" s="6"/>
      <c r="D187" s="7"/>
      <c r="E187" s="7"/>
      <c r="F187" s="8"/>
      <c r="G187" s="8"/>
      <c r="H187" s="8"/>
      <c r="I187" s="5"/>
      <c r="J187" s="56"/>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row>
    <row r="188" spans="1:107" x14ac:dyDescent="0.4">
      <c r="A188" s="5"/>
      <c r="B188" s="56"/>
      <c r="C188" s="6"/>
      <c r="D188" s="7"/>
      <c r="E188" s="7"/>
      <c r="F188" s="8"/>
      <c r="G188" s="8"/>
      <c r="H188" s="8"/>
      <c r="I188" s="5"/>
      <c r="J188" s="56"/>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row>
    <row r="189" spans="1:107" x14ac:dyDescent="0.4">
      <c r="A189" s="5"/>
      <c r="B189" s="56"/>
      <c r="C189" s="6"/>
      <c r="D189" s="7"/>
      <c r="E189" s="7"/>
      <c r="F189" s="8"/>
      <c r="G189" s="8"/>
      <c r="H189" s="8"/>
      <c r="I189" s="5"/>
      <c r="J189" s="56"/>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row>
    <row r="190" spans="1:107" x14ac:dyDescent="0.4">
      <c r="A190" s="5"/>
      <c r="B190" s="56"/>
      <c r="C190" s="6"/>
      <c r="D190" s="7"/>
      <c r="E190" s="7"/>
      <c r="F190" s="8"/>
      <c r="G190" s="8"/>
      <c r="H190" s="8"/>
      <c r="I190" s="5"/>
      <c r="J190" s="56"/>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row>
    <row r="191" spans="1:107" x14ac:dyDescent="0.4">
      <c r="A191" s="5"/>
      <c r="B191" s="56"/>
      <c r="C191" s="6"/>
      <c r="D191" s="7"/>
      <c r="E191" s="7"/>
      <c r="F191" s="8"/>
      <c r="G191" s="8"/>
      <c r="H191" s="8"/>
      <c r="I191" s="5"/>
      <c r="J191" s="56"/>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row>
    <row r="192" spans="1:107" x14ac:dyDescent="0.4">
      <c r="A192" s="5"/>
      <c r="B192" s="56"/>
      <c r="C192" s="6"/>
      <c r="D192" s="7"/>
      <c r="E192" s="7"/>
      <c r="F192" s="8"/>
      <c r="G192" s="8"/>
      <c r="H192" s="8"/>
      <c r="I192" s="5"/>
      <c r="J192" s="56"/>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row>
    <row r="193" spans="1:107" x14ac:dyDescent="0.4">
      <c r="A193" s="5"/>
      <c r="B193" s="56"/>
      <c r="C193" s="6"/>
      <c r="D193" s="7"/>
      <c r="E193" s="7"/>
      <c r="F193" s="8"/>
      <c r="G193" s="8"/>
      <c r="H193" s="8"/>
      <c r="I193" s="5"/>
      <c r="J193" s="56"/>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row>
    <row r="194" spans="1:107" x14ac:dyDescent="0.4">
      <c r="A194" s="5"/>
      <c r="B194" s="56"/>
      <c r="C194" s="6"/>
      <c r="D194" s="7"/>
      <c r="E194" s="7"/>
      <c r="F194" s="8"/>
      <c r="G194" s="8"/>
      <c r="H194" s="8"/>
      <c r="I194" s="5"/>
      <c r="J194" s="56"/>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row>
    <row r="195" spans="1:107" x14ac:dyDescent="0.4">
      <c r="A195" s="5"/>
      <c r="B195" s="56"/>
      <c r="C195" s="6"/>
      <c r="D195" s="7"/>
      <c r="E195" s="7"/>
      <c r="F195" s="8"/>
      <c r="G195" s="8"/>
      <c r="H195" s="8"/>
      <c r="I195" s="5"/>
      <c r="J195" s="56"/>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row>
    <row r="196" spans="1:107" x14ac:dyDescent="0.4">
      <c r="A196" s="5"/>
      <c r="B196" s="56"/>
      <c r="C196" s="6"/>
      <c r="D196" s="7"/>
      <c r="E196" s="7"/>
      <c r="F196" s="8"/>
      <c r="G196" s="8"/>
      <c r="H196" s="8"/>
      <c r="I196" s="5"/>
      <c r="J196" s="56"/>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row>
    <row r="197" spans="1:107" x14ac:dyDescent="0.4">
      <c r="A197" s="5"/>
      <c r="B197" s="56"/>
      <c r="C197" s="6"/>
      <c r="D197" s="7"/>
      <c r="E197" s="7"/>
      <c r="F197" s="8"/>
      <c r="G197" s="8"/>
      <c r="H197" s="8"/>
      <c r="I197" s="5"/>
      <c r="J197" s="56"/>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row>
    <row r="198" spans="1:107" x14ac:dyDescent="0.4">
      <c r="A198" s="5"/>
      <c r="B198" s="56"/>
      <c r="C198" s="6"/>
      <c r="D198" s="7"/>
      <c r="E198" s="7"/>
      <c r="F198" s="8"/>
      <c r="G198" s="8"/>
      <c r="H198" s="8"/>
      <c r="I198" s="5"/>
      <c r="J198" s="56"/>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row>
    <row r="199" spans="1:107" x14ac:dyDescent="0.4">
      <c r="A199" s="5"/>
      <c r="B199" s="56"/>
      <c r="C199" s="6"/>
      <c r="D199" s="7"/>
      <c r="E199" s="7"/>
      <c r="F199" s="8"/>
      <c r="G199" s="8"/>
      <c r="H199" s="8"/>
      <c r="I199" s="5"/>
      <c r="J199" s="56"/>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row>
    <row r="200" spans="1:107" x14ac:dyDescent="0.4">
      <c r="A200" s="5"/>
      <c r="B200" s="56"/>
      <c r="C200" s="6"/>
      <c r="D200" s="7"/>
      <c r="E200" s="7"/>
      <c r="F200" s="8"/>
      <c r="G200" s="8"/>
      <c r="H200" s="8"/>
      <c r="I200" s="5"/>
      <c r="J200" s="56"/>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row>
    <row r="201" spans="1:107" x14ac:dyDescent="0.4">
      <c r="A201" s="5"/>
      <c r="B201" s="56"/>
      <c r="C201" s="6"/>
      <c r="D201" s="7"/>
      <c r="E201" s="7"/>
      <c r="F201" s="8"/>
      <c r="G201" s="8"/>
      <c r="H201" s="8"/>
      <c r="I201" s="5"/>
      <c r="J201" s="56"/>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row>
    <row r="202" spans="1:107" x14ac:dyDescent="0.4">
      <c r="A202" s="5"/>
      <c r="B202" s="56"/>
      <c r="C202" s="6"/>
      <c r="D202" s="7"/>
      <c r="E202" s="7"/>
      <c r="F202" s="8"/>
      <c r="G202" s="8"/>
      <c r="H202" s="8"/>
      <c r="I202" s="5"/>
      <c r="J202" s="56"/>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row>
    <row r="203" spans="1:107" x14ac:dyDescent="0.4">
      <c r="A203" s="5"/>
      <c r="B203" s="56"/>
      <c r="C203" s="6"/>
      <c r="D203" s="7"/>
      <c r="E203" s="7"/>
      <c r="F203" s="8"/>
      <c r="G203" s="8"/>
      <c r="H203" s="8"/>
      <c r="I203" s="5"/>
      <c r="J203" s="56"/>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row>
    <row r="204" spans="1:107" x14ac:dyDescent="0.4">
      <c r="A204" s="5"/>
      <c r="B204" s="56"/>
      <c r="C204" s="6"/>
      <c r="D204" s="7"/>
      <c r="E204" s="7"/>
      <c r="F204" s="8"/>
      <c r="G204" s="8"/>
      <c r="H204" s="8"/>
      <c r="I204" s="5"/>
      <c r="J204" s="56"/>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row>
    <row r="205" spans="1:107" x14ac:dyDescent="0.4">
      <c r="A205" s="5"/>
      <c r="B205" s="56"/>
      <c r="C205" s="6"/>
      <c r="D205" s="7"/>
      <c r="E205" s="7"/>
      <c r="F205" s="8"/>
      <c r="G205" s="8"/>
      <c r="H205" s="8"/>
      <c r="I205" s="5"/>
      <c r="J205" s="56"/>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row>
    <row r="206" spans="1:107" x14ac:dyDescent="0.4">
      <c r="A206" s="5"/>
      <c r="B206" s="56"/>
      <c r="C206" s="6"/>
      <c r="D206" s="7"/>
      <c r="E206" s="7"/>
      <c r="F206" s="8"/>
      <c r="G206" s="8"/>
      <c r="H206" s="8"/>
      <c r="I206" s="5"/>
      <c r="J206" s="56"/>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row>
    <row r="207" spans="1:107" x14ac:dyDescent="0.4">
      <c r="A207" s="5"/>
      <c r="B207" s="56"/>
      <c r="C207" s="6"/>
      <c r="D207" s="7"/>
      <c r="E207" s="7"/>
      <c r="F207" s="8"/>
      <c r="G207" s="8"/>
      <c r="H207" s="8"/>
      <c r="I207" s="5"/>
      <c r="J207" s="56"/>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row>
    <row r="208" spans="1:107" x14ac:dyDescent="0.4">
      <c r="A208" s="5"/>
      <c r="B208" s="56"/>
      <c r="C208" s="6"/>
      <c r="D208" s="7"/>
      <c r="E208" s="7"/>
      <c r="F208" s="8"/>
      <c r="G208" s="8"/>
      <c r="H208" s="8"/>
      <c r="I208" s="5"/>
      <c r="J208" s="56"/>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row>
    <row r="209" spans="1:107" x14ac:dyDescent="0.4">
      <c r="A209" s="5"/>
      <c r="B209" s="56"/>
      <c r="C209" s="6"/>
      <c r="D209" s="7"/>
      <c r="E209" s="7"/>
      <c r="F209" s="8"/>
      <c r="G209" s="8"/>
      <c r="H209" s="8"/>
      <c r="I209" s="5"/>
      <c r="J209" s="56"/>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row>
    <row r="210" spans="1:107" x14ac:dyDescent="0.4">
      <c r="A210" s="5"/>
      <c r="B210" s="56"/>
      <c r="C210" s="6"/>
      <c r="D210" s="7"/>
      <c r="E210" s="7"/>
      <c r="F210" s="8"/>
      <c r="G210" s="8"/>
      <c r="H210" s="8"/>
      <c r="I210" s="5"/>
      <c r="J210" s="56"/>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row>
    <row r="211" spans="1:107" x14ac:dyDescent="0.4">
      <c r="A211" s="5"/>
      <c r="B211" s="56"/>
      <c r="C211" s="6"/>
      <c r="D211" s="7"/>
      <c r="E211" s="7"/>
      <c r="F211" s="8"/>
      <c r="G211" s="8"/>
      <c r="H211" s="8"/>
      <c r="I211" s="5"/>
      <c r="J211" s="56"/>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row>
    <row r="212" spans="1:107" x14ac:dyDescent="0.4">
      <c r="A212" s="5"/>
      <c r="B212" s="56"/>
      <c r="C212" s="6"/>
      <c r="D212" s="7"/>
      <c r="E212" s="7"/>
      <c r="F212" s="8"/>
      <c r="G212" s="8"/>
      <c r="H212" s="8"/>
      <c r="I212" s="5"/>
      <c r="J212" s="56"/>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row>
    <row r="213" spans="1:107" x14ac:dyDescent="0.4">
      <c r="A213" s="5"/>
      <c r="B213" s="56"/>
      <c r="C213" s="6"/>
      <c r="D213" s="7"/>
      <c r="E213" s="7"/>
      <c r="F213" s="8"/>
      <c r="G213" s="8"/>
      <c r="H213" s="8"/>
      <c r="I213" s="5"/>
      <c r="J213" s="56"/>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row>
    <row r="214" spans="1:107" x14ac:dyDescent="0.4">
      <c r="A214" s="5"/>
      <c r="B214" s="56"/>
      <c r="C214" s="6"/>
      <c r="D214" s="7"/>
      <c r="E214" s="7"/>
      <c r="F214" s="8"/>
      <c r="G214" s="8"/>
      <c r="H214" s="8"/>
      <c r="I214" s="5"/>
      <c r="J214" s="56"/>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row>
    <row r="215" spans="1:107" x14ac:dyDescent="0.4">
      <c r="A215" s="5"/>
      <c r="B215" s="56"/>
      <c r="C215" s="6"/>
      <c r="D215" s="7"/>
      <c r="E215" s="7"/>
      <c r="F215" s="8"/>
      <c r="G215" s="8"/>
      <c r="H215" s="8"/>
      <c r="I215" s="5"/>
      <c r="J215" s="56"/>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row>
    <row r="216" spans="1:107" x14ac:dyDescent="0.4">
      <c r="A216" s="5"/>
      <c r="B216" s="56"/>
      <c r="C216" s="6"/>
      <c r="D216" s="7"/>
      <c r="E216" s="7"/>
      <c r="F216" s="8"/>
      <c r="G216" s="8"/>
      <c r="H216" s="8"/>
      <c r="I216" s="5"/>
      <c r="J216" s="56"/>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row>
    <row r="217" spans="1:107" x14ac:dyDescent="0.4">
      <c r="A217" s="5"/>
      <c r="B217" s="56"/>
      <c r="C217" s="6"/>
      <c r="D217" s="7"/>
      <c r="E217" s="7"/>
      <c r="F217" s="8"/>
      <c r="G217" s="8"/>
      <c r="H217" s="8"/>
      <c r="I217" s="5"/>
      <c r="J217" s="56"/>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row>
    <row r="218" spans="1:107" x14ac:dyDescent="0.4">
      <c r="A218" s="5"/>
      <c r="B218" s="56"/>
      <c r="C218" s="6"/>
      <c r="D218" s="7"/>
      <c r="E218" s="7"/>
      <c r="F218" s="8"/>
      <c r="G218" s="8"/>
      <c r="H218" s="8"/>
      <c r="I218" s="5"/>
      <c r="J218" s="56"/>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row>
    <row r="219" spans="1:107" x14ac:dyDescent="0.4">
      <c r="A219" s="5"/>
      <c r="B219" s="56"/>
      <c r="C219" s="6"/>
      <c r="D219" s="7"/>
      <c r="E219" s="7"/>
      <c r="F219" s="8"/>
      <c r="G219" s="8"/>
      <c r="H219" s="8"/>
      <c r="I219" s="5"/>
      <c r="J219" s="56"/>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row>
    <row r="220" spans="1:107" x14ac:dyDescent="0.4">
      <c r="A220" s="5"/>
      <c r="B220" s="56"/>
      <c r="C220" s="6"/>
      <c r="D220" s="7"/>
      <c r="E220" s="7"/>
      <c r="F220" s="8"/>
      <c r="G220" s="8"/>
      <c r="H220" s="8"/>
      <c r="I220" s="5"/>
      <c r="J220" s="56"/>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row>
    <row r="221" spans="1:107" x14ac:dyDescent="0.4">
      <c r="A221" s="5"/>
      <c r="B221" s="56"/>
      <c r="C221" s="6"/>
      <c r="D221" s="7"/>
      <c r="E221" s="7"/>
      <c r="F221" s="8"/>
      <c r="G221" s="8"/>
      <c r="H221" s="8"/>
      <c r="I221" s="5"/>
      <c r="J221" s="56"/>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row>
    <row r="222" spans="1:107" x14ac:dyDescent="0.4">
      <c r="A222" s="5"/>
      <c r="B222" s="56"/>
      <c r="C222" s="6"/>
      <c r="D222" s="7"/>
      <c r="E222" s="7"/>
      <c r="F222" s="8"/>
      <c r="G222" s="8"/>
      <c r="H222" s="8"/>
      <c r="I222" s="5"/>
      <c r="J222" s="56"/>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row>
    <row r="223" spans="1:107" x14ac:dyDescent="0.4">
      <c r="A223" s="5"/>
      <c r="B223" s="56"/>
      <c r="C223" s="6"/>
      <c r="D223" s="7"/>
      <c r="E223" s="7"/>
      <c r="F223" s="8"/>
      <c r="G223" s="8"/>
      <c r="H223" s="8"/>
      <c r="I223" s="5"/>
      <c r="J223" s="56"/>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row>
    <row r="224" spans="1:107" x14ac:dyDescent="0.4">
      <c r="A224" s="5"/>
      <c r="B224" s="56"/>
      <c r="C224" s="6"/>
      <c r="D224" s="7"/>
      <c r="E224" s="7"/>
      <c r="F224" s="8"/>
      <c r="G224" s="8"/>
      <c r="H224" s="8"/>
      <c r="I224" s="5"/>
      <c r="J224" s="56"/>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row>
    <row r="225" spans="1:107" x14ac:dyDescent="0.4">
      <c r="A225" s="5"/>
      <c r="B225" s="56"/>
      <c r="C225" s="6"/>
      <c r="D225" s="7"/>
      <c r="E225" s="7"/>
      <c r="F225" s="8"/>
      <c r="G225" s="8"/>
      <c r="H225" s="8"/>
      <c r="I225" s="5"/>
      <c r="J225" s="56"/>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row>
    <row r="226" spans="1:107" x14ac:dyDescent="0.4">
      <c r="A226" s="5"/>
      <c r="B226" s="56"/>
      <c r="C226" s="6"/>
      <c r="D226" s="7"/>
      <c r="E226" s="7"/>
      <c r="F226" s="8"/>
      <c r="G226" s="8"/>
      <c r="H226" s="8"/>
      <c r="I226" s="5"/>
      <c r="J226" s="56"/>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row>
    <row r="227" spans="1:107" x14ac:dyDescent="0.4">
      <c r="A227" s="5"/>
      <c r="B227" s="56"/>
      <c r="C227" s="6"/>
      <c r="D227" s="7"/>
      <c r="E227" s="7"/>
      <c r="F227" s="8"/>
      <c r="G227" s="8"/>
      <c r="H227" s="8"/>
      <c r="I227" s="5"/>
      <c r="J227" s="56"/>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row>
    <row r="228" spans="1:107" x14ac:dyDescent="0.4">
      <c r="A228" s="5"/>
      <c r="B228" s="56"/>
      <c r="C228" s="6"/>
      <c r="D228" s="7"/>
      <c r="E228" s="7"/>
      <c r="F228" s="8"/>
      <c r="G228" s="8"/>
      <c r="H228" s="8"/>
      <c r="I228" s="5"/>
      <c r="J228" s="56"/>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row>
    <row r="229" spans="1:107" x14ac:dyDescent="0.4">
      <c r="A229" s="5"/>
      <c r="B229" s="56"/>
      <c r="C229" s="6"/>
      <c r="D229" s="7"/>
      <c r="E229" s="7"/>
      <c r="F229" s="8"/>
      <c r="G229" s="8"/>
      <c r="H229" s="8"/>
      <c r="I229" s="5"/>
      <c r="J229" s="56"/>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row>
    <row r="230" spans="1:107" x14ac:dyDescent="0.4">
      <c r="A230" s="5"/>
      <c r="B230" s="56"/>
      <c r="C230" s="6"/>
      <c r="D230" s="7"/>
      <c r="E230" s="7"/>
      <c r="F230" s="8"/>
      <c r="G230" s="8"/>
      <c r="H230" s="8"/>
      <c r="I230" s="5"/>
      <c r="J230" s="56"/>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row>
  </sheetData>
  <autoFilter ref="A3:J32" xr:uid="{00000000-0009-0000-0000-000005000000}">
    <filterColumn colId="7">
      <customFilters>
        <customFilter operator="greaterThanOrEqual" val="5000"/>
      </customFilters>
    </filterColumn>
  </autoFilter>
  <mergeCells count="1">
    <mergeCell ref="A1:J1"/>
  </mergeCells>
  <phoneticPr fontId="4"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filterMode="1"/>
  <dimension ref="A1:DC230"/>
  <sheetViews>
    <sheetView zoomScaleNormal="100" workbookViewId="0">
      <selection activeCell="H4" sqref="H4"/>
    </sheetView>
  </sheetViews>
  <sheetFormatPr defaultColWidth="9.1796875" defaultRowHeight="16" x14ac:dyDescent="0.4"/>
  <cols>
    <col min="1" max="1" width="12.26953125" style="1" bestFit="1" customWidth="1"/>
    <col min="2" max="2" width="10.1796875" style="58" customWidth="1"/>
    <col min="3" max="3" width="8.81640625" style="25" customWidth="1"/>
    <col min="4" max="5" width="10.26953125" style="26" bestFit="1" customWidth="1"/>
    <col min="6" max="7" width="10.1796875" style="27" bestFit="1" customWidth="1"/>
    <col min="8" max="8" width="9.7265625" style="27" customWidth="1"/>
    <col min="9" max="9" width="9.26953125" style="1" customWidth="1"/>
    <col min="10" max="10" width="5.81640625" style="58" customWidth="1"/>
    <col min="11" max="16384" width="9.1796875" style="1"/>
  </cols>
  <sheetData>
    <row r="1" spans="1:107" ht="30" x14ac:dyDescent="0.6">
      <c r="A1" s="72" t="s">
        <v>39</v>
      </c>
      <c r="B1" s="72"/>
      <c r="C1" s="72"/>
      <c r="D1" s="72"/>
      <c r="E1" s="72"/>
      <c r="F1" s="72"/>
      <c r="G1" s="72"/>
      <c r="H1" s="72"/>
      <c r="I1" s="72"/>
      <c r="J1" s="72"/>
    </row>
    <row r="2" spans="1:107" x14ac:dyDescent="0.4">
      <c r="A2" s="5"/>
      <c r="B2" s="56"/>
      <c r="C2" s="6"/>
      <c r="D2" s="7"/>
      <c r="E2" s="7"/>
      <c r="F2" s="8"/>
      <c r="G2" s="8"/>
      <c r="H2" s="8"/>
      <c r="I2" s="5"/>
      <c r="J2" s="56"/>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row>
    <row r="3" spans="1:107" s="10" customFormat="1" ht="48" customHeight="1" thickBot="1" x14ac:dyDescent="0.45">
      <c r="A3" s="49" t="s">
        <v>0</v>
      </c>
      <c r="B3" s="50" t="s">
        <v>34</v>
      </c>
      <c r="C3" s="51" t="s">
        <v>1</v>
      </c>
      <c r="D3" s="52" t="s">
        <v>69</v>
      </c>
      <c r="E3" s="52" t="s">
        <v>70</v>
      </c>
      <c r="F3" s="53" t="s">
        <v>71</v>
      </c>
      <c r="G3" s="53" t="s">
        <v>72</v>
      </c>
      <c r="H3" s="53" t="s">
        <v>2</v>
      </c>
      <c r="I3" s="54" t="s">
        <v>3</v>
      </c>
      <c r="J3" s="55" t="s">
        <v>40</v>
      </c>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row>
    <row r="4" spans="1:107" x14ac:dyDescent="0.4">
      <c r="A4" s="5" t="s">
        <v>4</v>
      </c>
      <c r="B4" s="56" t="s">
        <v>35</v>
      </c>
      <c r="C4" s="15">
        <v>1000</v>
      </c>
      <c r="D4" s="16">
        <v>5</v>
      </c>
      <c r="E4" s="16">
        <v>7.75</v>
      </c>
      <c r="F4" s="13">
        <v>5000</v>
      </c>
      <c r="G4" s="13">
        <v>7750</v>
      </c>
      <c r="H4" s="13">
        <v>2750</v>
      </c>
      <c r="I4" s="14">
        <v>1.0364339983784823E-2</v>
      </c>
      <c r="J4" s="56" t="s">
        <v>47</v>
      </c>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row>
    <row r="5" spans="1:107" x14ac:dyDescent="0.4">
      <c r="A5" s="5" t="s">
        <v>5</v>
      </c>
      <c r="B5" s="56" t="s">
        <v>35</v>
      </c>
      <c r="C5" s="11">
        <v>1500</v>
      </c>
      <c r="D5" s="12">
        <v>37.375</v>
      </c>
      <c r="E5" s="12">
        <v>40.5</v>
      </c>
      <c r="F5" s="13">
        <v>56062.5</v>
      </c>
      <c r="G5" s="13">
        <v>60750</v>
      </c>
      <c r="H5" s="13">
        <v>4687.5</v>
      </c>
      <c r="I5" s="14">
        <v>8.1243052130958449E-2</v>
      </c>
      <c r="J5" s="56" t="s">
        <v>47</v>
      </c>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row>
    <row r="6" spans="1:107" x14ac:dyDescent="0.4">
      <c r="A6" s="5" t="s">
        <v>6</v>
      </c>
      <c r="B6" s="56" t="s">
        <v>35</v>
      </c>
      <c r="C6" s="11">
        <v>2000</v>
      </c>
      <c r="D6" s="12">
        <v>15.5</v>
      </c>
      <c r="E6" s="12">
        <v>12</v>
      </c>
      <c r="F6" s="13">
        <v>31000</v>
      </c>
      <c r="G6" s="13">
        <v>24000</v>
      </c>
      <c r="H6" s="13">
        <v>-7000</v>
      </c>
      <c r="I6" s="14">
        <v>3.2096020594946546E-2</v>
      </c>
      <c r="J6" s="56" t="s">
        <v>48</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row>
    <row r="7" spans="1:107" hidden="1" x14ac:dyDescent="0.4">
      <c r="A7" s="5" t="s">
        <v>7</v>
      </c>
      <c r="B7" s="56" t="s">
        <v>37</v>
      </c>
      <c r="C7" s="11">
        <v>500</v>
      </c>
      <c r="D7" s="12">
        <v>95.125</v>
      </c>
      <c r="E7" s="12">
        <v>98.125</v>
      </c>
      <c r="F7" s="13">
        <v>47562.5</v>
      </c>
      <c r="G7" s="13">
        <v>49062.5</v>
      </c>
      <c r="H7" s="13">
        <v>1500</v>
      </c>
      <c r="I7" s="14">
        <v>6.5612958768315216E-2</v>
      </c>
      <c r="J7" s="56" t="s">
        <v>47</v>
      </c>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row>
    <row r="8" spans="1:107" x14ac:dyDescent="0.4">
      <c r="A8" s="5" t="s">
        <v>8</v>
      </c>
      <c r="B8" s="56" t="s">
        <v>35</v>
      </c>
      <c r="C8" s="11">
        <v>100</v>
      </c>
      <c r="D8" s="12">
        <v>27.75</v>
      </c>
      <c r="E8" s="12">
        <v>30.75</v>
      </c>
      <c r="F8" s="13">
        <v>2775</v>
      </c>
      <c r="G8" s="13">
        <v>3075</v>
      </c>
      <c r="H8" s="13">
        <v>300</v>
      </c>
      <c r="I8" s="14">
        <v>4.1123026387275266E-3</v>
      </c>
      <c r="J8" s="56" t="s">
        <v>47</v>
      </c>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row>
    <row r="9" spans="1:107" hidden="1" x14ac:dyDescent="0.4">
      <c r="A9" s="5" t="s">
        <v>9</v>
      </c>
      <c r="B9" s="56" t="s">
        <v>36</v>
      </c>
      <c r="C9" s="11">
        <v>1000</v>
      </c>
      <c r="D9" s="12">
        <v>32.875</v>
      </c>
      <c r="E9" s="12">
        <v>40</v>
      </c>
      <c r="F9" s="13">
        <v>32875</v>
      </c>
      <c r="G9" s="13">
        <v>40000</v>
      </c>
      <c r="H9" s="13">
        <v>7125</v>
      </c>
      <c r="I9" s="14">
        <v>5.3493367658244251E-2</v>
      </c>
      <c r="J9" s="56" t="s">
        <v>47</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row>
    <row r="10" spans="1:107" hidden="1" x14ac:dyDescent="0.4">
      <c r="A10" s="5" t="s">
        <v>10</v>
      </c>
      <c r="B10" s="56" t="s">
        <v>36</v>
      </c>
      <c r="C10" s="11">
        <v>1000</v>
      </c>
      <c r="D10" s="12">
        <v>8.5</v>
      </c>
      <c r="E10" s="12">
        <v>9.5</v>
      </c>
      <c r="F10" s="13">
        <v>8500</v>
      </c>
      <c r="G10" s="13">
        <v>9500</v>
      </c>
      <c r="H10" s="13">
        <v>1000</v>
      </c>
      <c r="I10" s="14">
        <v>1.2704674818833009E-2</v>
      </c>
      <c r="J10" s="56" t="s">
        <v>47</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row>
    <row r="11" spans="1:107" x14ac:dyDescent="0.4">
      <c r="A11" s="5" t="s">
        <v>11</v>
      </c>
      <c r="B11" s="56" t="s">
        <v>35</v>
      </c>
      <c r="C11" s="11">
        <v>500</v>
      </c>
      <c r="D11" s="12">
        <v>15.75</v>
      </c>
      <c r="E11" s="12">
        <v>17.5</v>
      </c>
      <c r="F11" s="13">
        <v>7875</v>
      </c>
      <c r="G11" s="13">
        <v>8750</v>
      </c>
      <c r="H11" s="13">
        <v>875</v>
      </c>
      <c r="I11" s="14">
        <v>1.170167417524093E-2</v>
      </c>
      <c r="J11" s="56" t="s">
        <v>47</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row>
    <row r="12" spans="1:107" x14ac:dyDescent="0.4">
      <c r="A12" s="5" t="s">
        <v>12</v>
      </c>
      <c r="B12" s="56" t="s">
        <v>38</v>
      </c>
      <c r="C12" s="11">
        <v>2000</v>
      </c>
      <c r="D12" s="12">
        <v>8.75</v>
      </c>
      <c r="E12" s="12">
        <v>9.75</v>
      </c>
      <c r="F12" s="13">
        <v>17500</v>
      </c>
      <c r="G12" s="13">
        <v>19500</v>
      </c>
      <c r="H12" s="13">
        <v>2000</v>
      </c>
      <c r="I12" s="14">
        <v>2.607801673339407E-2</v>
      </c>
      <c r="J12" s="56" t="s">
        <v>47</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row>
    <row r="13" spans="1:107" x14ac:dyDescent="0.4">
      <c r="A13" s="5" t="s">
        <v>13</v>
      </c>
      <c r="B13" s="56" t="s">
        <v>38</v>
      </c>
      <c r="C13" s="11">
        <v>500</v>
      </c>
      <c r="D13" s="12">
        <v>75.125</v>
      </c>
      <c r="E13" s="12">
        <v>85.875</v>
      </c>
      <c r="F13" s="13">
        <v>37562.5</v>
      </c>
      <c r="G13" s="13">
        <v>42937.5</v>
      </c>
      <c r="H13" s="13">
        <v>5375</v>
      </c>
      <c r="I13" s="14">
        <v>5.7421786845646562E-2</v>
      </c>
      <c r="J13" s="56" t="s">
        <v>47</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row>
    <row r="14" spans="1:107" hidden="1" x14ac:dyDescent="0.4">
      <c r="A14" s="5" t="s">
        <v>14</v>
      </c>
      <c r="B14" s="56" t="s">
        <v>36</v>
      </c>
      <c r="C14" s="11">
        <v>100</v>
      </c>
      <c r="D14" s="12">
        <v>29.25</v>
      </c>
      <c r="E14" s="12">
        <v>35</v>
      </c>
      <c r="F14" s="13">
        <v>2925</v>
      </c>
      <c r="G14" s="13">
        <v>3500</v>
      </c>
      <c r="H14" s="13">
        <v>575</v>
      </c>
      <c r="I14" s="14">
        <v>4.6806696700963718E-3</v>
      </c>
      <c r="J14" s="56" t="s">
        <v>47</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row>
    <row r="15" spans="1:107" hidden="1" x14ac:dyDescent="0.4">
      <c r="A15" s="5" t="s">
        <v>15</v>
      </c>
      <c r="B15" s="56" t="s">
        <v>36</v>
      </c>
      <c r="C15" s="11">
        <v>100</v>
      </c>
      <c r="D15" s="12">
        <v>15.25</v>
      </c>
      <c r="E15" s="12">
        <v>5.25</v>
      </c>
      <c r="F15" s="13">
        <v>1525</v>
      </c>
      <c r="G15" s="13">
        <v>525</v>
      </c>
      <c r="H15" s="13">
        <v>-1000</v>
      </c>
      <c r="I15" s="14">
        <v>7.021004505144557E-4</v>
      </c>
      <c r="J15" s="56" t="s">
        <v>48</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row>
    <row r="16" spans="1:107" x14ac:dyDescent="0.4">
      <c r="A16" s="5" t="s">
        <v>16</v>
      </c>
      <c r="B16" s="56" t="s">
        <v>38</v>
      </c>
      <c r="C16" s="11">
        <v>500</v>
      </c>
      <c r="D16" s="12">
        <v>80.5</v>
      </c>
      <c r="E16" s="12">
        <v>90.5</v>
      </c>
      <c r="F16" s="13">
        <v>40250</v>
      </c>
      <c r="G16" s="13">
        <v>45250</v>
      </c>
      <c r="H16" s="13">
        <v>5000</v>
      </c>
      <c r="I16" s="14">
        <v>6.0514372163388806E-2</v>
      </c>
      <c r="J16" s="56" t="s">
        <v>47</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row>
    <row r="17" spans="1:107" x14ac:dyDescent="0.4">
      <c r="A17" s="5" t="s">
        <v>17</v>
      </c>
      <c r="B17" s="56" t="s">
        <v>38</v>
      </c>
      <c r="C17" s="11">
        <v>100</v>
      </c>
      <c r="D17" s="12">
        <v>115.625</v>
      </c>
      <c r="E17" s="12">
        <v>125</v>
      </c>
      <c r="F17" s="13">
        <v>11562.5</v>
      </c>
      <c r="G17" s="13">
        <v>12500</v>
      </c>
      <c r="H17" s="13">
        <v>937.5</v>
      </c>
      <c r="I17" s="14">
        <v>1.6716677393201328E-2</v>
      </c>
      <c r="J17" s="56" t="s">
        <v>47</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row>
    <row r="18" spans="1:107" hidden="1" x14ac:dyDescent="0.4">
      <c r="A18" s="5" t="s">
        <v>18</v>
      </c>
      <c r="B18" s="56" t="s">
        <v>36</v>
      </c>
      <c r="C18" s="11">
        <v>500</v>
      </c>
      <c r="D18" s="12">
        <v>12</v>
      </c>
      <c r="E18" s="12">
        <v>8.5</v>
      </c>
      <c r="F18" s="13">
        <v>6000</v>
      </c>
      <c r="G18" s="13">
        <v>4250</v>
      </c>
      <c r="H18" s="13">
        <v>-1750</v>
      </c>
      <c r="I18" s="14">
        <v>5.6836703136884511E-3</v>
      </c>
      <c r="J18" s="56" t="s">
        <v>48</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row>
    <row r="19" spans="1:107" x14ac:dyDescent="0.4">
      <c r="A19" s="5" t="s">
        <v>19</v>
      </c>
      <c r="B19" s="56" t="s">
        <v>35</v>
      </c>
      <c r="C19" s="11">
        <v>750</v>
      </c>
      <c r="D19" s="12">
        <v>25</v>
      </c>
      <c r="E19" s="12">
        <v>21.75</v>
      </c>
      <c r="F19" s="13">
        <v>18750</v>
      </c>
      <c r="G19" s="13">
        <v>16312.5</v>
      </c>
      <c r="H19" s="13">
        <v>-2437.5</v>
      </c>
      <c r="I19" s="14">
        <v>2.1815263998127731E-2</v>
      </c>
      <c r="J19" s="56" t="s">
        <v>48</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row>
    <row r="20" spans="1:107" x14ac:dyDescent="0.4">
      <c r="A20" s="5" t="s">
        <v>20</v>
      </c>
      <c r="B20" s="56" t="s">
        <v>35</v>
      </c>
      <c r="C20" s="11">
        <v>1000</v>
      </c>
      <c r="D20" s="12">
        <v>12.25</v>
      </c>
      <c r="E20" s="12">
        <v>11.875</v>
      </c>
      <c r="F20" s="13">
        <v>12250</v>
      </c>
      <c r="G20" s="13">
        <v>11875</v>
      </c>
      <c r="H20" s="13">
        <v>-375</v>
      </c>
      <c r="I20" s="14">
        <v>1.5880843523541261E-2</v>
      </c>
      <c r="J20" s="56" t="s">
        <v>48</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row>
    <row r="21" spans="1:107" x14ac:dyDescent="0.4">
      <c r="A21" s="5" t="s">
        <v>21</v>
      </c>
      <c r="B21" s="56" t="s">
        <v>35</v>
      </c>
      <c r="C21" s="11">
        <v>1000</v>
      </c>
      <c r="D21" s="12">
        <v>35.5</v>
      </c>
      <c r="E21" s="12">
        <v>44.875</v>
      </c>
      <c r="F21" s="13">
        <v>35500</v>
      </c>
      <c r="G21" s="13">
        <v>44875</v>
      </c>
      <c r="H21" s="13">
        <v>9375</v>
      </c>
      <c r="I21" s="14">
        <v>6.0012871841592763E-2</v>
      </c>
      <c r="J21" s="56" t="s">
        <v>47</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row>
    <row r="22" spans="1:107" hidden="1" x14ac:dyDescent="0.4">
      <c r="A22" s="5" t="s">
        <v>22</v>
      </c>
      <c r="B22" s="56" t="s">
        <v>36</v>
      </c>
      <c r="C22" s="11">
        <v>2000</v>
      </c>
      <c r="D22" s="12">
        <v>15.25</v>
      </c>
      <c r="E22" s="12">
        <v>9.75</v>
      </c>
      <c r="F22" s="13">
        <v>30500</v>
      </c>
      <c r="G22" s="13">
        <v>19500</v>
      </c>
      <c r="H22" s="13">
        <v>-11000</v>
      </c>
      <c r="I22" s="14">
        <v>2.607801673339407E-2</v>
      </c>
      <c r="J22" s="56" t="s">
        <v>48</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row>
    <row r="23" spans="1:107" hidden="1" x14ac:dyDescent="0.4">
      <c r="A23" s="5" t="s">
        <v>23</v>
      </c>
      <c r="B23" s="56" t="s">
        <v>36</v>
      </c>
      <c r="C23" s="11">
        <v>1500</v>
      </c>
      <c r="D23" s="12">
        <v>35.75</v>
      </c>
      <c r="E23" s="12">
        <v>44.125</v>
      </c>
      <c r="F23" s="13">
        <v>53625</v>
      </c>
      <c r="G23" s="13">
        <v>66187.5</v>
      </c>
      <c r="H23" s="13">
        <v>12562.5</v>
      </c>
      <c r="I23" s="14">
        <v>8.8514806797001022E-2</v>
      </c>
      <c r="J23" s="56" t="s">
        <v>47</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row>
    <row r="24" spans="1:107" x14ac:dyDescent="0.4">
      <c r="A24" s="5" t="s">
        <v>24</v>
      </c>
      <c r="B24" s="56" t="s">
        <v>38</v>
      </c>
      <c r="C24" s="11">
        <v>1000</v>
      </c>
      <c r="D24" s="12">
        <v>42</v>
      </c>
      <c r="E24" s="12">
        <v>40.375</v>
      </c>
      <c r="F24" s="13">
        <v>42000</v>
      </c>
      <c r="G24" s="13">
        <v>40375</v>
      </c>
      <c r="H24" s="13">
        <v>-1625</v>
      </c>
      <c r="I24" s="14">
        <v>5.3994867980040287E-2</v>
      </c>
      <c r="J24" s="56" t="s">
        <v>48</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row>
    <row r="25" spans="1:107" hidden="1" x14ac:dyDescent="0.4">
      <c r="A25" s="5" t="s">
        <v>25</v>
      </c>
      <c r="B25" s="56" t="s">
        <v>36</v>
      </c>
      <c r="C25" s="11">
        <v>500</v>
      </c>
      <c r="D25" s="12">
        <v>25</v>
      </c>
      <c r="E25" s="12">
        <v>30</v>
      </c>
      <c r="F25" s="13">
        <v>12500</v>
      </c>
      <c r="G25" s="13">
        <v>15000</v>
      </c>
      <c r="H25" s="13">
        <v>2500</v>
      </c>
      <c r="I25" s="14">
        <v>2.0060012871841594E-2</v>
      </c>
      <c r="J25" s="56" t="s">
        <v>47</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row>
    <row r="26" spans="1:107" hidden="1" x14ac:dyDescent="0.4">
      <c r="A26" s="5" t="s">
        <v>26</v>
      </c>
      <c r="B26" s="56" t="s">
        <v>36</v>
      </c>
      <c r="C26" s="11">
        <v>250</v>
      </c>
      <c r="D26" s="12">
        <v>28.125</v>
      </c>
      <c r="E26" s="12">
        <v>25.875</v>
      </c>
      <c r="F26" s="13">
        <v>7031.25</v>
      </c>
      <c r="G26" s="13">
        <v>6468.75</v>
      </c>
      <c r="H26" s="13">
        <v>-562.5</v>
      </c>
      <c r="I26" s="14">
        <v>8.650880550981687E-3</v>
      </c>
      <c r="J26" s="56" t="s">
        <v>48</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row>
    <row r="27" spans="1:107" hidden="1" x14ac:dyDescent="0.4">
      <c r="A27" s="5" t="s">
        <v>27</v>
      </c>
      <c r="B27" s="56" t="s">
        <v>36</v>
      </c>
      <c r="C27" s="11">
        <v>500</v>
      </c>
      <c r="D27" s="12">
        <v>38.875</v>
      </c>
      <c r="E27" s="12">
        <v>45.375</v>
      </c>
      <c r="F27" s="13">
        <v>19437.5</v>
      </c>
      <c r="G27" s="13">
        <v>22687.5</v>
      </c>
      <c r="H27" s="13">
        <v>3250</v>
      </c>
      <c r="I27" s="14">
        <v>3.0340769468660409E-2</v>
      </c>
      <c r="J27" s="56" t="s">
        <v>47</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row>
    <row r="28" spans="1:107" x14ac:dyDescent="0.4">
      <c r="A28" s="5" t="s">
        <v>28</v>
      </c>
      <c r="B28" s="56" t="s">
        <v>35</v>
      </c>
      <c r="C28" s="11">
        <v>700</v>
      </c>
      <c r="D28" s="12">
        <v>20.125</v>
      </c>
      <c r="E28" s="12">
        <v>15</v>
      </c>
      <c r="F28" s="13">
        <v>14087.5</v>
      </c>
      <c r="G28" s="13">
        <v>10500</v>
      </c>
      <c r="H28" s="13">
        <v>-3587.5</v>
      </c>
      <c r="I28" s="14">
        <v>1.4042009010289114E-2</v>
      </c>
      <c r="J28" s="56" t="s">
        <v>48</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row>
    <row r="29" spans="1:107" x14ac:dyDescent="0.4">
      <c r="A29" s="5" t="s">
        <v>29</v>
      </c>
      <c r="B29" s="56" t="s">
        <v>38</v>
      </c>
      <c r="C29" s="11">
        <v>1000</v>
      </c>
      <c r="D29" s="12">
        <v>35</v>
      </c>
      <c r="E29" s="12">
        <v>36.5</v>
      </c>
      <c r="F29" s="13">
        <v>35000</v>
      </c>
      <c r="G29" s="13">
        <v>36500</v>
      </c>
      <c r="H29" s="13">
        <v>1500</v>
      </c>
      <c r="I29" s="14">
        <v>4.8812697988147878E-2</v>
      </c>
      <c r="J29" s="56" t="s">
        <v>47</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row>
    <row r="30" spans="1:107" x14ac:dyDescent="0.4">
      <c r="A30" s="5" t="s">
        <v>30</v>
      </c>
      <c r="B30" s="56" t="s">
        <v>38</v>
      </c>
      <c r="C30" s="11">
        <v>2000</v>
      </c>
      <c r="D30" s="12">
        <v>34.625</v>
      </c>
      <c r="E30" s="12">
        <v>35.375</v>
      </c>
      <c r="F30" s="13">
        <v>69250</v>
      </c>
      <c r="G30" s="13">
        <v>70750</v>
      </c>
      <c r="H30" s="13">
        <v>1500</v>
      </c>
      <c r="I30" s="14">
        <v>9.4616394045519511E-2</v>
      </c>
      <c r="J30" s="56" t="s">
        <v>47</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row>
    <row r="31" spans="1:107" x14ac:dyDescent="0.4">
      <c r="A31" s="5" t="s">
        <v>31</v>
      </c>
      <c r="B31" s="56" t="s">
        <v>35</v>
      </c>
      <c r="C31" s="11">
        <v>500</v>
      </c>
      <c r="D31" s="12">
        <v>28.5</v>
      </c>
      <c r="E31" s="12">
        <v>32</v>
      </c>
      <c r="F31" s="13">
        <v>14250</v>
      </c>
      <c r="G31" s="13">
        <v>16000</v>
      </c>
      <c r="H31" s="13">
        <v>1750</v>
      </c>
      <c r="I31" s="14">
        <v>2.1397347063297698E-2</v>
      </c>
      <c r="J31" s="56" t="s">
        <v>47</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row>
    <row r="32" spans="1:107" x14ac:dyDescent="0.4">
      <c r="A32" s="5" t="s">
        <v>32</v>
      </c>
      <c r="B32" s="56" t="s">
        <v>38</v>
      </c>
      <c r="C32" s="11">
        <v>1000</v>
      </c>
      <c r="D32" s="12">
        <v>25</v>
      </c>
      <c r="E32" s="12">
        <v>39.375</v>
      </c>
      <c r="F32" s="13">
        <v>25000</v>
      </c>
      <c r="G32" s="13">
        <v>39375</v>
      </c>
      <c r="H32" s="13">
        <v>14375</v>
      </c>
      <c r="I32" s="14">
        <v>5.2657533788584183E-2</v>
      </c>
      <c r="J32" s="56" t="s">
        <v>47</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row>
    <row r="33" spans="1:107" x14ac:dyDescent="0.4">
      <c r="A33" s="5"/>
      <c r="B33" s="56"/>
      <c r="C33" s="6"/>
      <c r="D33" s="7"/>
      <c r="E33" s="7"/>
      <c r="F33" s="8"/>
      <c r="G33" s="8"/>
      <c r="H33" s="8"/>
      <c r="I33" s="5"/>
      <c r="J33" s="56"/>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row>
    <row r="34" spans="1:107" s="23" customFormat="1" ht="16.5" thickBot="1" x14ac:dyDescent="0.45">
      <c r="A34" s="17"/>
      <c r="B34" s="57"/>
      <c r="C34" s="18"/>
      <c r="D34" s="19"/>
      <c r="E34" s="20" t="s">
        <v>33</v>
      </c>
      <c r="F34" s="21">
        <v>698156.25</v>
      </c>
      <c r="G34" s="21">
        <v>747756.25</v>
      </c>
      <c r="H34" s="21">
        <v>49600</v>
      </c>
      <c r="I34" s="22">
        <v>1</v>
      </c>
      <c r="J34" s="5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row>
    <row r="35" spans="1:107" ht="16.5" thickTop="1" x14ac:dyDescent="0.4">
      <c r="A35" s="5"/>
      <c r="B35" s="56"/>
      <c r="C35" s="6"/>
      <c r="D35" s="7"/>
      <c r="E35" s="7"/>
      <c r="F35" s="8"/>
      <c r="G35" s="8"/>
      <c r="H35" s="8"/>
      <c r="I35" s="5"/>
      <c r="J35" s="56"/>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row>
    <row r="36" spans="1:107" x14ac:dyDescent="0.4">
      <c r="A36" s="5"/>
      <c r="B36" s="56"/>
      <c r="C36" s="6"/>
      <c r="D36" s="7"/>
      <c r="E36" s="7"/>
      <c r="F36" s="8"/>
      <c r="G36" s="8"/>
      <c r="H36" s="8"/>
      <c r="I36" s="5"/>
      <c r="J36" s="56"/>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row>
    <row r="37" spans="1:107" x14ac:dyDescent="0.4">
      <c r="A37" s="5"/>
      <c r="B37" s="56"/>
      <c r="C37" s="11"/>
      <c r="D37" s="12"/>
      <c r="E37" s="12"/>
      <c r="F37" s="24"/>
      <c r="G37" s="24"/>
      <c r="H37" s="24"/>
      <c r="I37" s="5"/>
      <c r="J37" s="56"/>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row>
    <row r="38" spans="1:107" x14ac:dyDescent="0.4">
      <c r="A38" s="5"/>
      <c r="B38" s="56"/>
      <c r="C38" s="6"/>
      <c r="D38" s="7"/>
      <c r="E38" s="7"/>
      <c r="F38" s="8"/>
      <c r="G38" s="8"/>
      <c r="H38" s="8"/>
      <c r="I38" s="5"/>
      <c r="J38" s="56"/>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row>
    <row r="39" spans="1:107" x14ac:dyDescent="0.4">
      <c r="A39" s="5"/>
      <c r="B39" s="56"/>
      <c r="C39" s="6"/>
      <c r="D39" s="7"/>
      <c r="E39" s="7"/>
      <c r="F39" s="8"/>
      <c r="G39" s="8"/>
      <c r="H39" s="8"/>
      <c r="I39" s="5"/>
      <c r="J39" s="56"/>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row>
    <row r="40" spans="1:107" x14ac:dyDescent="0.4">
      <c r="A40" s="5"/>
      <c r="B40" s="56"/>
      <c r="C40" s="6"/>
      <c r="D40" s="7"/>
      <c r="E40" s="7"/>
      <c r="F40" s="8"/>
      <c r="G40" s="8"/>
      <c r="H40" s="8"/>
      <c r="I40" s="5"/>
      <c r="J40" s="56"/>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row>
    <row r="41" spans="1:107" x14ac:dyDescent="0.4">
      <c r="A41" s="5"/>
      <c r="B41" s="56"/>
      <c r="C41" s="6"/>
      <c r="D41" s="7"/>
      <c r="E41" s="7"/>
      <c r="F41" s="8"/>
      <c r="G41" s="8"/>
      <c r="H41" s="8"/>
      <c r="I41" s="5"/>
      <c r="J41" s="56"/>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row>
    <row r="42" spans="1:107" x14ac:dyDescent="0.4">
      <c r="A42" s="5"/>
      <c r="B42" s="56"/>
      <c r="C42" s="6"/>
      <c r="D42" s="7"/>
      <c r="E42" s="7"/>
      <c r="F42" s="8"/>
      <c r="G42" s="8"/>
      <c r="H42" s="8"/>
      <c r="I42" s="5"/>
      <c r="J42" s="56"/>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row>
    <row r="43" spans="1:107" x14ac:dyDescent="0.4">
      <c r="A43" s="5"/>
      <c r="B43" s="56"/>
      <c r="C43" s="6"/>
      <c r="D43" s="7"/>
      <c r="E43" s="7"/>
      <c r="F43" s="8"/>
      <c r="G43" s="8"/>
      <c r="H43" s="8"/>
      <c r="I43" s="5"/>
      <c r="J43" s="56"/>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row>
    <row r="44" spans="1:107" x14ac:dyDescent="0.4">
      <c r="A44" s="5"/>
      <c r="B44" s="56"/>
      <c r="C44" s="6"/>
      <c r="D44" s="7"/>
      <c r="E44" s="7"/>
      <c r="F44" s="8"/>
      <c r="G44" s="8"/>
      <c r="H44" s="8"/>
      <c r="I44" s="5"/>
      <c r="J44" s="56"/>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row>
    <row r="45" spans="1:107" x14ac:dyDescent="0.4">
      <c r="A45" s="5"/>
      <c r="B45" s="56"/>
      <c r="C45" s="6"/>
      <c r="D45" s="7"/>
      <c r="E45" s="7"/>
      <c r="F45" s="8"/>
      <c r="G45" s="8"/>
      <c r="H45" s="8"/>
      <c r="I45" s="5"/>
      <c r="J45" s="56"/>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row>
    <row r="46" spans="1:107" x14ac:dyDescent="0.4">
      <c r="A46" s="5"/>
      <c r="B46" s="56"/>
      <c r="C46" s="6"/>
      <c r="D46" s="7"/>
      <c r="E46" s="7"/>
      <c r="F46" s="8"/>
      <c r="G46" s="8"/>
      <c r="H46" s="8"/>
      <c r="I46" s="5"/>
      <c r="J46" s="56"/>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row>
    <row r="47" spans="1:107" x14ac:dyDescent="0.4">
      <c r="A47" s="5"/>
      <c r="B47" s="56"/>
      <c r="C47" s="6"/>
      <c r="D47" s="7"/>
      <c r="E47" s="7"/>
      <c r="F47" s="8"/>
      <c r="G47" s="8"/>
      <c r="H47" s="8"/>
      <c r="I47" s="5"/>
      <c r="J47" s="56"/>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row>
    <row r="48" spans="1:107" x14ac:dyDescent="0.4">
      <c r="A48" s="5"/>
      <c r="B48" s="56"/>
      <c r="C48" s="6"/>
      <c r="D48" s="7"/>
      <c r="E48" s="7"/>
      <c r="F48" s="8"/>
      <c r="G48" s="8"/>
      <c r="H48" s="8"/>
      <c r="I48" s="5"/>
      <c r="J48" s="56"/>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row>
    <row r="49" spans="1:107" x14ac:dyDescent="0.4">
      <c r="A49" s="5"/>
      <c r="B49" s="56"/>
      <c r="C49" s="6"/>
      <c r="D49" s="7"/>
      <c r="E49" s="7"/>
      <c r="F49" s="8"/>
      <c r="G49" s="8"/>
      <c r="H49" s="8"/>
      <c r="I49" s="5"/>
      <c r="J49" s="56"/>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row>
    <row r="50" spans="1:107" x14ac:dyDescent="0.4">
      <c r="A50" s="5"/>
      <c r="B50" s="56"/>
      <c r="C50" s="6"/>
      <c r="D50" s="7"/>
      <c r="E50" s="7"/>
      <c r="F50" s="8"/>
      <c r="G50" s="8"/>
      <c r="H50" s="8"/>
      <c r="I50" s="5"/>
      <c r="J50" s="56"/>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row>
    <row r="51" spans="1:107" x14ac:dyDescent="0.4">
      <c r="A51" s="5"/>
      <c r="B51" s="56"/>
      <c r="C51" s="6"/>
      <c r="D51" s="7"/>
      <c r="E51" s="7"/>
      <c r="F51" s="8"/>
      <c r="G51" s="8"/>
      <c r="H51" s="8"/>
      <c r="I51" s="5"/>
      <c r="J51" s="56"/>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row>
    <row r="52" spans="1:107" x14ac:dyDescent="0.4">
      <c r="A52" s="5"/>
      <c r="B52" s="56"/>
      <c r="C52" s="6"/>
      <c r="D52" s="7"/>
      <c r="E52" s="7"/>
      <c r="F52" s="8"/>
      <c r="G52" s="8"/>
      <c r="H52" s="8"/>
      <c r="I52" s="5"/>
      <c r="J52" s="56"/>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row>
    <row r="53" spans="1:107" x14ac:dyDescent="0.4">
      <c r="A53" s="5"/>
      <c r="B53" s="56"/>
      <c r="C53" s="6"/>
      <c r="D53" s="7"/>
      <c r="E53" s="7"/>
      <c r="F53" s="8"/>
      <c r="G53" s="8"/>
      <c r="H53" s="8"/>
      <c r="I53" s="5"/>
      <c r="J53" s="56"/>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row>
    <row r="54" spans="1:107" x14ac:dyDescent="0.4">
      <c r="A54" s="5"/>
      <c r="B54" s="56"/>
      <c r="C54" s="6"/>
      <c r="D54" s="7"/>
      <c r="E54" s="7"/>
      <c r="F54" s="8"/>
      <c r="G54" s="8"/>
      <c r="H54" s="8"/>
      <c r="I54" s="5"/>
      <c r="J54" s="56"/>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row>
    <row r="55" spans="1:107" x14ac:dyDescent="0.4">
      <c r="A55" s="5"/>
      <c r="B55" s="56"/>
      <c r="C55" s="6"/>
      <c r="D55" s="7"/>
      <c r="E55" s="7"/>
      <c r="F55" s="8"/>
      <c r="G55" s="8"/>
      <c r="H55" s="8"/>
      <c r="I55" s="5"/>
      <c r="J55" s="56"/>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row>
    <row r="56" spans="1:107" x14ac:dyDescent="0.4">
      <c r="A56" s="5"/>
      <c r="B56" s="56"/>
      <c r="C56" s="6"/>
      <c r="D56" s="7"/>
      <c r="E56" s="7"/>
      <c r="F56" s="8"/>
      <c r="G56" s="8"/>
      <c r="H56" s="8"/>
      <c r="I56" s="5"/>
      <c r="J56" s="56"/>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row>
    <row r="57" spans="1:107" x14ac:dyDescent="0.4">
      <c r="A57" s="5"/>
      <c r="B57" s="56"/>
      <c r="C57" s="6"/>
      <c r="D57" s="7"/>
      <c r="E57" s="7"/>
      <c r="F57" s="8"/>
      <c r="G57" s="8"/>
      <c r="H57" s="8"/>
      <c r="I57" s="5"/>
      <c r="J57" s="56"/>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row>
    <row r="58" spans="1:107" x14ac:dyDescent="0.4">
      <c r="A58" s="5"/>
      <c r="B58" s="56"/>
      <c r="C58" s="6"/>
      <c r="D58" s="7"/>
      <c r="E58" s="7"/>
      <c r="F58" s="8"/>
      <c r="G58" s="8"/>
      <c r="H58" s="8"/>
      <c r="I58" s="5"/>
      <c r="J58" s="56"/>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row>
    <row r="59" spans="1:107" x14ac:dyDescent="0.4">
      <c r="A59" s="5"/>
      <c r="B59" s="56"/>
      <c r="C59" s="6"/>
      <c r="D59" s="7"/>
      <c r="E59" s="7"/>
      <c r="F59" s="8"/>
      <c r="G59" s="8"/>
      <c r="H59" s="8"/>
      <c r="I59" s="5"/>
      <c r="J59" s="56"/>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row>
    <row r="60" spans="1:107" x14ac:dyDescent="0.4">
      <c r="A60" s="5"/>
      <c r="B60" s="56"/>
      <c r="C60" s="6"/>
      <c r="D60" s="7"/>
      <c r="E60" s="7"/>
      <c r="F60" s="8"/>
      <c r="G60" s="8"/>
      <c r="H60" s="8"/>
      <c r="I60" s="5"/>
      <c r="J60" s="56"/>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row>
    <row r="61" spans="1:107" x14ac:dyDescent="0.4">
      <c r="A61" s="5"/>
      <c r="B61" s="56"/>
      <c r="C61" s="6"/>
      <c r="D61" s="7"/>
      <c r="E61" s="7"/>
      <c r="F61" s="8"/>
      <c r="G61" s="8"/>
      <c r="H61" s="8"/>
      <c r="I61" s="5"/>
      <c r="J61" s="56"/>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row>
    <row r="62" spans="1:107" x14ac:dyDescent="0.4">
      <c r="A62" s="5"/>
      <c r="B62" s="56"/>
      <c r="C62" s="6"/>
      <c r="D62" s="7"/>
      <c r="E62" s="7"/>
      <c r="F62" s="8"/>
      <c r="G62" s="8"/>
      <c r="H62" s="8"/>
      <c r="I62" s="5"/>
      <c r="J62" s="56"/>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row>
    <row r="63" spans="1:107" x14ac:dyDescent="0.4">
      <c r="A63" s="5"/>
      <c r="B63" s="56"/>
      <c r="C63" s="6"/>
      <c r="D63" s="7"/>
      <c r="E63" s="7"/>
      <c r="F63" s="8"/>
      <c r="G63" s="8"/>
      <c r="H63" s="8"/>
      <c r="I63" s="5"/>
      <c r="J63" s="56"/>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row>
    <row r="64" spans="1:107" x14ac:dyDescent="0.4">
      <c r="A64" s="5"/>
      <c r="B64" s="56"/>
      <c r="C64" s="6"/>
      <c r="D64" s="7"/>
      <c r="E64" s="7"/>
      <c r="F64" s="8"/>
      <c r="G64" s="8"/>
      <c r="H64" s="8"/>
      <c r="I64" s="5"/>
      <c r="J64" s="56"/>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row>
    <row r="65" spans="1:107" x14ac:dyDescent="0.4">
      <c r="A65" s="5"/>
      <c r="B65" s="56"/>
      <c r="C65" s="6"/>
      <c r="D65" s="7"/>
      <c r="E65" s="7"/>
      <c r="F65" s="8"/>
      <c r="G65" s="8"/>
      <c r="H65" s="8"/>
      <c r="I65" s="5"/>
      <c r="J65" s="56"/>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row>
    <row r="66" spans="1:107" x14ac:dyDescent="0.4">
      <c r="A66" s="5"/>
      <c r="B66" s="56"/>
      <c r="C66" s="6"/>
      <c r="D66" s="7"/>
      <c r="E66" s="7"/>
      <c r="F66" s="8"/>
      <c r="G66" s="8"/>
      <c r="H66" s="8"/>
      <c r="I66" s="5"/>
      <c r="J66" s="56"/>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row>
    <row r="67" spans="1:107" x14ac:dyDescent="0.4">
      <c r="A67" s="5"/>
      <c r="B67" s="56"/>
      <c r="C67" s="6"/>
      <c r="D67" s="7"/>
      <c r="E67" s="7"/>
      <c r="F67" s="8"/>
      <c r="G67" s="8"/>
      <c r="H67" s="8"/>
      <c r="I67" s="5"/>
      <c r="J67" s="56"/>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row>
    <row r="68" spans="1:107" x14ac:dyDescent="0.4">
      <c r="A68" s="5"/>
      <c r="B68" s="56"/>
      <c r="C68" s="6"/>
      <c r="D68" s="7"/>
      <c r="E68" s="7"/>
      <c r="F68" s="8"/>
      <c r="G68" s="8"/>
      <c r="H68" s="8"/>
      <c r="I68" s="5"/>
      <c r="J68" s="56"/>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row>
    <row r="69" spans="1:107" x14ac:dyDescent="0.4">
      <c r="A69" s="5"/>
      <c r="B69" s="56"/>
      <c r="C69" s="6"/>
      <c r="D69" s="7"/>
      <c r="E69" s="7"/>
      <c r="F69" s="8"/>
      <c r="G69" s="8"/>
      <c r="H69" s="8"/>
      <c r="I69" s="5"/>
      <c r="J69" s="56"/>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row>
    <row r="70" spans="1:107" x14ac:dyDescent="0.4">
      <c r="A70" s="5"/>
      <c r="B70" s="56"/>
      <c r="C70" s="6"/>
      <c r="D70" s="7"/>
      <c r="E70" s="7"/>
      <c r="F70" s="8"/>
      <c r="G70" s="8"/>
      <c r="H70" s="8"/>
      <c r="I70" s="5"/>
      <c r="J70" s="56"/>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row>
    <row r="71" spans="1:107" x14ac:dyDescent="0.4">
      <c r="A71" s="5"/>
      <c r="B71" s="56"/>
      <c r="C71" s="6"/>
      <c r="D71" s="7"/>
      <c r="E71" s="7"/>
      <c r="F71" s="8"/>
      <c r="G71" s="8"/>
      <c r="H71" s="8"/>
      <c r="I71" s="5"/>
      <c r="J71" s="56"/>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row>
    <row r="72" spans="1:107" x14ac:dyDescent="0.4">
      <c r="A72" s="5"/>
      <c r="B72" s="56"/>
      <c r="C72" s="6"/>
      <c r="D72" s="7"/>
      <c r="E72" s="7"/>
      <c r="F72" s="8"/>
      <c r="G72" s="8"/>
      <c r="H72" s="8"/>
      <c r="I72" s="5"/>
      <c r="J72" s="56"/>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row>
    <row r="73" spans="1:107" x14ac:dyDescent="0.4">
      <c r="A73" s="5"/>
      <c r="B73" s="56"/>
      <c r="C73" s="6"/>
      <c r="D73" s="7"/>
      <c r="E73" s="7"/>
      <c r="F73" s="8"/>
      <c r="G73" s="8"/>
      <c r="H73" s="8"/>
      <c r="I73" s="5"/>
      <c r="J73" s="56"/>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row>
    <row r="74" spans="1:107" x14ac:dyDescent="0.4">
      <c r="A74" s="5"/>
      <c r="B74" s="56"/>
      <c r="C74" s="6"/>
      <c r="D74" s="7"/>
      <c r="E74" s="7"/>
      <c r="F74" s="8"/>
      <c r="G74" s="8"/>
      <c r="H74" s="8"/>
      <c r="I74" s="5"/>
      <c r="J74" s="56"/>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row>
    <row r="75" spans="1:107" x14ac:dyDescent="0.4">
      <c r="A75" s="5"/>
      <c r="B75" s="56"/>
      <c r="C75" s="6"/>
      <c r="D75" s="7"/>
      <c r="E75" s="7"/>
      <c r="F75" s="8"/>
      <c r="G75" s="8"/>
      <c r="H75" s="8"/>
      <c r="I75" s="5"/>
      <c r="J75" s="56"/>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row>
    <row r="76" spans="1:107" x14ac:dyDescent="0.4">
      <c r="A76" s="5"/>
      <c r="B76" s="56"/>
      <c r="C76" s="6"/>
      <c r="D76" s="7"/>
      <c r="E76" s="7"/>
      <c r="F76" s="8"/>
      <c r="G76" s="8"/>
      <c r="H76" s="8"/>
      <c r="I76" s="5"/>
      <c r="J76" s="56"/>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row>
    <row r="77" spans="1:107" x14ac:dyDescent="0.4">
      <c r="A77" s="5"/>
      <c r="B77" s="56"/>
      <c r="C77" s="6"/>
      <c r="D77" s="7"/>
      <c r="E77" s="7"/>
      <c r="F77" s="8"/>
      <c r="G77" s="8"/>
      <c r="H77" s="8"/>
      <c r="I77" s="5"/>
      <c r="J77" s="56"/>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row>
    <row r="78" spans="1:107" x14ac:dyDescent="0.4">
      <c r="A78" s="5"/>
      <c r="B78" s="56"/>
      <c r="C78" s="6"/>
      <c r="D78" s="7"/>
      <c r="E78" s="7"/>
      <c r="F78" s="8"/>
      <c r="G78" s="8"/>
      <c r="H78" s="8"/>
      <c r="I78" s="5"/>
      <c r="J78" s="56"/>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row>
    <row r="79" spans="1:107" x14ac:dyDescent="0.4">
      <c r="A79" s="5"/>
      <c r="B79" s="56"/>
      <c r="C79" s="6"/>
      <c r="D79" s="7"/>
      <c r="E79" s="7"/>
      <c r="F79" s="8"/>
      <c r="G79" s="8"/>
      <c r="H79" s="8"/>
      <c r="I79" s="5"/>
      <c r="J79" s="56"/>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row>
    <row r="80" spans="1:107" x14ac:dyDescent="0.4">
      <c r="A80" s="5"/>
      <c r="B80" s="56"/>
      <c r="C80" s="6"/>
      <c r="D80" s="7"/>
      <c r="E80" s="7"/>
      <c r="F80" s="8"/>
      <c r="G80" s="8"/>
      <c r="H80" s="8"/>
      <c r="I80" s="5"/>
      <c r="J80" s="56"/>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row>
    <row r="81" spans="1:107" x14ac:dyDescent="0.4">
      <c r="A81" s="5"/>
      <c r="B81" s="56"/>
      <c r="C81" s="6"/>
      <c r="D81" s="7"/>
      <c r="E81" s="7"/>
      <c r="F81" s="8"/>
      <c r="G81" s="8"/>
      <c r="H81" s="8"/>
      <c r="I81" s="5"/>
      <c r="J81" s="56"/>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row>
    <row r="82" spans="1:107" x14ac:dyDescent="0.4">
      <c r="A82" s="5"/>
      <c r="B82" s="56"/>
      <c r="C82" s="6"/>
      <c r="D82" s="7"/>
      <c r="E82" s="7"/>
      <c r="F82" s="8"/>
      <c r="G82" s="8"/>
      <c r="H82" s="8"/>
      <c r="I82" s="5"/>
      <c r="J82" s="56"/>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row>
    <row r="83" spans="1:107" x14ac:dyDescent="0.4">
      <c r="A83" s="5"/>
      <c r="B83" s="56"/>
      <c r="C83" s="6"/>
      <c r="D83" s="7"/>
      <c r="E83" s="7"/>
      <c r="F83" s="8"/>
      <c r="G83" s="8"/>
      <c r="H83" s="8"/>
      <c r="I83" s="5"/>
      <c r="J83" s="56"/>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row>
    <row r="84" spans="1:107" x14ac:dyDescent="0.4">
      <c r="A84" s="5"/>
      <c r="B84" s="56"/>
      <c r="C84" s="6"/>
      <c r="D84" s="7"/>
      <c r="E84" s="7"/>
      <c r="F84" s="8"/>
      <c r="G84" s="8"/>
      <c r="H84" s="8"/>
      <c r="I84" s="5"/>
      <c r="J84" s="56"/>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row>
    <row r="85" spans="1:107" x14ac:dyDescent="0.4">
      <c r="A85" s="5"/>
      <c r="B85" s="56"/>
      <c r="C85" s="6"/>
      <c r="D85" s="7"/>
      <c r="E85" s="7"/>
      <c r="F85" s="8"/>
      <c r="G85" s="8"/>
      <c r="H85" s="8"/>
      <c r="I85" s="5"/>
      <c r="J85" s="56"/>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row>
    <row r="86" spans="1:107" x14ac:dyDescent="0.4">
      <c r="A86" s="5"/>
      <c r="B86" s="56"/>
      <c r="C86" s="6"/>
      <c r="D86" s="7"/>
      <c r="E86" s="7"/>
      <c r="F86" s="8"/>
      <c r="G86" s="8"/>
      <c r="H86" s="8"/>
      <c r="I86" s="5"/>
      <c r="J86" s="56"/>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row>
    <row r="87" spans="1:107" x14ac:dyDescent="0.4">
      <c r="A87" s="5"/>
      <c r="B87" s="56"/>
      <c r="C87" s="6"/>
      <c r="D87" s="7"/>
      <c r="E87" s="7"/>
      <c r="F87" s="8"/>
      <c r="G87" s="8"/>
      <c r="H87" s="8"/>
      <c r="I87" s="5"/>
      <c r="J87" s="56"/>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107" x14ac:dyDescent="0.4">
      <c r="A88" s="5"/>
      <c r="B88" s="56"/>
      <c r="C88" s="6"/>
      <c r="D88" s="7"/>
      <c r="E88" s="7"/>
      <c r="F88" s="8"/>
      <c r="G88" s="8"/>
      <c r="H88" s="8"/>
      <c r="I88" s="5"/>
      <c r="J88" s="56"/>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107" x14ac:dyDescent="0.4">
      <c r="A89" s="5"/>
      <c r="B89" s="56"/>
      <c r="C89" s="6"/>
      <c r="D89" s="7"/>
      <c r="E89" s="7"/>
      <c r="F89" s="8"/>
      <c r="G89" s="8"/>
      <c r="H89" s="8"/>
      <c r="I89" s="5"/>
      <c r="J89" s="56"/>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107" x14ac:dyDescent="0.4">
      <c r="A90" s="5"/>
      <c r="B90" s="56"/>
      <c r="C90" s="6"/>
      <c r="D90" s="7"/>
      <c r="E90" s="7"/>
      <c r="F90" s="8"/>
      <c r="G90" s="8"/>
      <c r="H90" s="8"/>
      <c r="I90" s="5"/>
      <c r="J90" s="56"/>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107" x14ac:dyDescent="0.4">
      <c r="A91" s="5"/>
      <c r="B91" s="56"/>
      <c r="C91" s="6"/>
      <c r="D91" s="7"/>
      <c r="E91" s="7"/>
      <c r="F91" s="8"/>
      <c r="G91" s="8"/>
      <c r="H91" s="8"/>
      <c r="I91" s="5"/>
      <c r="J91" s="56"/>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row r="92" spans="1:107" x14ac:dyDescent="0.4">
      <c r="A92" s="5"/>
      <c r="B92" s="56"/>
      <c r="C92" s="6"/>
      <c r="D92" s="7"/>
      <c r="E92" s="7"/>
      <c r="F92" s="8"/>
      <c r="G92" s="8"/>
      <c r="H92" s="8"/>
      <c r="I92" s="5"/>
      <c r="J92" s="56"/>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row>
    <row r="93" spans="1:107" x14ac:dyDescent="0.4">
      <c r="A93" s="5"/>
      <c r="B93" s="56"/>
      <c r="C93" s="6"/>
      <c r="D93" s="7"/>
      <c r="E93" s="7"/>
      <c r="F93" s="8"/>
      <c r="G93" s="8"/>
      <c r="H93" s="8"/>
      <c r="I93" s="5"/>
      <c r="J93" s="56"/>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row>
    <row r="94" spans="1:107" x14ac:dyDescent="0.4">
      <c r="A94" s="5"/>
      <c r="B94" s="56"/>
      <c r="C94" s="6"/>
      <c r="D94" s="7"/>
      <c r="E94" s="7"/>
      <c r="F94" s="8"/>
      <c r="G94" s="8"/>
      <c r="H94" s="8"/>
      <c r="I94" s="5"/>
      <c r="J94" s="56"/>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row>
    <row r="95" spans="1:107" x14ac:dyDescent="0.4">
      <c r="A95" s="5"/>
      <c r="B95" s="56"/>
      <c r="C95" s="6"/>
      <c r="D95" s="7"/>
      <c r="E95" s="7"/>
      <c r="F95" s="8"/>
      <c r="G95" s="8"/>
      <c r="H95" s="8"/>
      <c r="I95" s="5"/>
      <c r="J95" s="56"/>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c r="CQ95" s="5"/>
      <c r="CR95" s="5"/>
      <c r="CS95" s="5"/>
      <c r="CT95" s="5"/>
      <c r="CU95" s="5"/>
      <c r="CV95" s="5"/>
      <c r="CW95" s="5"/>
      <c r="CX95" s="5"/>
      <c r="CY95" s="5"/>
      <c r="CZ95" s="5"/>
      <c r="DA95" s="5"/>
      <c r="DB95" s="5"/>
      <c r="DC95" s="5"/>
    </row>
    <row r="96" spans="1:107" x14ac:dyDescent="0.4">
      <c r="A96" s="5"/>
      <c r="B96" s="56"/>
      <c r="C96" s="6"/>
      <c r="D96" s="7"/>
      <c r="E96" s="7"/>
      <c r="F96" s="8"/>
      <c r="G96" s="8"/>
      <c r="H96" s="8"/>
      <c r="I96" s="5"/>
      <c r="J96" s="56"/>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c r="CQ96" s="5"/>
      <c r="CR96" s="5"/>
      <c r="CS96" s="5"/>
      <c r="CT96" s="5"/>
      <c r="CU96" s="5"/>
      <c r="CV96" s="5"/>
      <c r="CW96" s="5"/>
      <c r="CX96" s="5"/>
      <c r="CY96" s="5"/>
      <c r="CZ96" s="5"/>
      <c r="DA96" s="5"/>
      <c r="DB96" s="5"/>
      <c r="DC96" s="5"/>
    </row>
    <row r="97" spans="1:107" x14ac:dyDescent="0.4">
      <c r="A97" s="5"/>
      <c r="B97" s="56"/>
      <c r="C97" s="6"/>
      <c r="D97" s="7"/>
      <c r="E97" s="7"/>
      <c r="F97" s="8"/>
      <c r="G97" s="8"/>
      <c r="H97" s="8"/>
      <c r="I97" s="5"/>
      <c r="J97" s="56"/>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row>
    <row r="98" spans="1:107" x14ac:dyDescent="0.4">
      <c r="A98" s="5"/>
      <c r="B98" s="56"/>
      <c r="C98" s="6"/>
      <c r="D98" s="7"/>
      <c r="E98" s="7"/>
      <c r="F98" s="8"/>
      <c r="G98" s="8"/>
      <c r="H98" s="8"/>
      <c r="I98" s="5"/>
      <c r="J98" s="56"/>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row>
    <row r="99" spans="1:107" x14ac:dyDescent="0.4">
      <c r="A99" s="5"/>
      <c r="B99" s="56"/>
      <c r="C99" s="6"/>
      <c r="D99" s="7"/>
      <c r="E99" s="7"/>
      <c r="F99" s="8"/>
      <c r="G99" s="8"/>
      <c r="H99" s="8"/>
      <c r="I99" s="5"/>
      <c r="J99" s="56"/>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row>
    <row r="100" spans="1:107" x14ac:dyDescent="0.4">
      <c r="A100" s="5"/>
      <c r="B100" s="56"/>
      <c r="C100" s="6"/>
      <c r="D100" s="7"/>
      <c r="E100" s="7"/>
      <c r="F100" s="8"/>
      <c r="G100" s="8"/>
      <c r="H100" s="8"/>
      <c r="I100" s="5"/>
      <c r="J100" s="56"/>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row>
    <row r="101" spans="1:107" x14ac:dyDescent="0.4">
      <c r="A101" s="5"/>
      <c r="B101" s="56"/>
      <c r="C101" s="6"/>
      <c r="D101" s="7"/>
      <c r="E101" s="7"/>
      <c r="F101" s="8"/>
      <c r="G101" s="8"/>
      <c r="H101" s="8"/>
      <c r="I101" s="5"/>
      <c r="J101" s="56"/>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row>
    <row r="102" spans="1:107" x14ac:dyDescent="0.4">
      <c r="A102" s="5"/>
      <c r="B102" s="56"/>
      <c r="C102" s="6"/>
      <c r="D102" s="7"/>
      <c r="E102" s="7"/>
      <c r="F102" s="8"/>
      <c r="G102" s="8"/>
      <c r="H102" s="8"/>
      <c r="I102" s="5"/>
      <c r="J102" s="56"/>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row>
    <row r="103" spans="1:107" x14ac:dyDescent="0.4">
      <c r="A103" s="5"/>
      <c r="B103" s="56"/>
      <c r="C103" s="6"/>
      <c r="D103" s="7"/>
      <c r="E103" s="7"/>
      <c r="F103" s="8"/>
      <c r="G103" s="8"/>
      <c r="H103" s="8"/>
      <c r="I103" s="5"/>
      <c r="J103" s="56"/>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row>
    <row r="104" spans="1:107" x14ac:dyDescent="0.4">
      <c r="A104" s="5"/>
      <c r="B104" s="56"/>
      <c r="C104" s="6"/>
      <c r="D104" s="7"/>
      <c r="E104" s="7"/>
      <c r="F104" s="8"/>
      <c r="G104" s="8"/>
      <c r="H104" s="8"/>
      <c r="I104" s="5"/>
      <c r="J104" s="56"/>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row>
    <row r="105" spans="1:107" x14ac:dyDescent="0.4">
      <c r="A105" s="5"/>
      <c r="B105" s="56"/>
      <c r="C105" s="6"/>
      <c r="D105" s="7"/>
      <c r="E105" s="7"/>
      <c r="F105" s="8"/>
      <c r="G105" s="8"/>
      <c r="H105" s="8"/>
      <c r="I105" s="5"/>
      <c r="J105" s="56"/>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row>
    <row r="106" spans="1:107" x14ac:dyDescent="0.4">
      <c r="A106" s="5"/>
      <c r="B106" s="56"/>
      <c r="C106" s="6"/>
      <c r="D106" s="7"/>
      <c r="E106" s="7"/>
      <c r="F106" s="8"/>
      <c r="G106" s="8"/>
      <c r="H106" s="8"/>
      <c r="I106" s="5"/>
      <c r="J106" s="56"/>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row>
    <row r="107" spans="1:107" x14ac:dyDescent="0.4">
      <c r="A107" s="5"/>
      <c r="B107" s="56"/>
      <c r="C107" s="6"/>
      <c r="D107" s="7"/>
      <c r="E107" s="7"/>
      <c r="F107" s="8"/>
      <c r="G107" s="8"/>
      <c r="H107" s="8"/>
      <c r="I107" s="5"/>
      <c r="J107" s="56"/>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row>
    <row r="108" spans="1:107" x14ac:dyDescent="0.4">
      <c r="A108" s="5"/>
      <c r="B108" s="56"/>
      <c r="C108" s="6"/>
      <c r="D108" s="7"/>
      <c r="E108" s="7"/>
      <c r="F108" s="8"/>
      <c r="G108" s="8"/>
      <c r="H108" s="8"/>
      <c r="I108" s="5"/>
      <c r="J108" s="56"/>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row>
    <row r="109" spans="1:107" x14ac:dyDescent="0.4">
      <c r="A109" s="5"/>
      <c r="B109" s="56"/>
      <c r="C109" s="6"/>
      <c r="D109" s="7"/>
      <c r="E109" s="7"/>
      <c r="F109" s="8"/>
      <c r="G109" s="8"/>
      <c r="H109" s="8"/>
      <c r="I109" s="5"/>
      <c r="J109" s="56"/>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row>
    <row r="110" spans="1:107" x14ac:dyDescent="0.4">
      <c r="A110" s="5"/>
      <c r="B110" s="56"/>
      <c r="C110" s="6"/>
      <c r="D110" s="7"/>
      <c r="E110" s="7"/>
      <c r="F110" s="8"/>
      <c r="G110" s="8"/>
      <c r="H110" s="8"/>
      <c r="I110" s="5"/>
      <c r="J110" s="56"/>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row>
    <row r="111" spans="1:107" x14ac:dyDescent="0.4">
      <c r="A111" s="5"/>
      <c r="B111" s="56"/>
      <c r="C111" s="6"/>
      <c r="D111" s="7"/>
      <c r="E111" s="7"/>
      <c r="F111" s="8"/>
      <c r="G111" s="8"/>
      <c r="H111" s="8"/>
      <c r="I111" s="5"/>
      <c r="J111" s="56"/>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c r="CQ111" s="5"/>
      <c r="CR111" s="5"/>
      <c r="CS111" s="5"/>
      <c r="CT111" s="5"/>
      <c r="CU111" s="5"/>
      <c r="CV111" s="5"/>
      <c r="CW111" s="5"/>
      <c r="CX111" s="5"/>
      <c r="CY111" s="5"/>
      <c r="CZ111" s="5"/>
      <c r="DA111" s="5"/>
      <c r="DB111" s="5"/>
      <c r="DC111" s="5"/>
    </row>
    <row r="112" spans="1:107" x14ac:dyDescent="0.4">
      <c r="A112" s="5"/>
      <c r="B112" s="56"/>
      <c r="C112" s="6"/>
      <c r="D112" s="7"/>
      <c r="E112" s="7"/>
      <c r="F112" s="8"/>
      <c r="G112" s="8"/>
      <c r="H112" s="8"/>
      <c r="I112" s="5"/>
      <c r="J112" s="56"/>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row>
    <row r="113" spans="1:107" x14ac:dyDescent="0.4">
      <c r="A113" s="5"/>
      <c r="B113" s="56"/>
      <c r="C113" s="6"/>
      <c r="D113" s="7"/>
      <c r="E113" s="7"/>
      <c r="F113" s="8"/>
      <c r="G113" s="8"/>
      <c r="H113" s="8"/>
      <c r="I113" s="5"/>
      <c r="J113" s="56"/>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c r="CQ113" s="5"/>
      <c r="CR113" s="5"/>
      <c r="CS113" s="5"/>
      <c r="CT113" s="5"/>
      <c r="CU113" s="5"/>
      <c r="CV113" s="5"/>
      <c r="CW113" s="5"/>
      <c r="CX113" s="5"/>
      <c r="CY113" s="5"/>
      <c r="CZ113" s="5"/>
      <c r="DA113" s="5"/>
      <c r="DB113" s="5"/>
      <c r="DC113" s="5"/>
    </row>
    <row r="114" spans="1:107" x14ac:dyDescent="0.4">
      <c r="A114" s="5"/>
      <c r="B114" s="56"/>
      <c r="C114" s="6"/>
      <c r="D114" s="7"/>
      <c r="E114" s="7"/>
      <c r="F114" s="8"/>
      <c r="G114" s="8"/>
      <c r="H114" s="8"/>
      <c r="I114" s="5"/>
      <c r="J114" s="56"/>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row>
    <row r="115" spans="1:107" x14ac:dyDescent="0.4">
      <c r="A115" s="5"/>
      <c r="B115" s="56"/>
      <c r="C115" s="6"/>
      <c r="D115" s="7"/>
      <c r="E115" s="7"/>
      <c r="F115" s="8"/>
      <c r="G115" s="8"/>
      <c r="H115" s="8"/>
      <c r="I115" s="5"/>
      <c r="J115" s="56"/>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row>
    <row r="116" spans="1:107" x14ac:dyDescent="0.4">
      <c r="A116" s="5"/>
      <c r="B116" s="56"/>
      <c r="C116" s="6"/>
      <c r="D116" s="7"/>
      <c r="E116" s="7"/>
      <c r="F116" s="8"/>
      <c r="G116" s="8"/>
      <c r="H116" s="8"/>
      <c r="I116" s="5"/>
      <c r="J116" s="56"/>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row>
    <row r="117" spans="1:107" x14ac:dyDescent="0.4">
      <c r="A117" s="5"/>
      <c r="B117" s="56"/>
      <c r="C117" s="6"/>
      <c r="D117" s="7"/>
      <c r="E117" s="7"/>
      <c r="F117" s="8"/>
      <c r="G117" s="8"/>
      <c r="H117" s="8"/>
      <c r="I117" s="5"/>
      <c r="J117" s="56"/>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row>
    <row r="118" spans="1:107" x14ac:dyDescent="0.4">
      <c r="A118" s="5"/>
      <c r="B118" s="56"/>
      <c r="C118" s="6"/>
      <c r="D118" s="7"/>
      <c r="E118" s="7"/>
      <c r="F118" s="8"/>
      <c r="G118" s="8"/>
      <c r="H118" s="8"/>
      <c r="I118" s="5"/>
      <c r="J118" s="56"/>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row>
    <row r="119" spans="1:107" x14ac:dyDescent="0.4">
      <c r="A119" s="5"/>
      <c r="B119" s="56"/>
      <c r="C119" s="6"/>
      <c r="D119" s="7"/>
      <c r="E119" s="7"/>
      <c r="F119" s="8"/>
      <c r="G119" s="8"/>
      <c r="H119" s="8"/>
      <c r="I119" s="5"/>
      <c r="J119" s="56"/>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row>
    <row r="120" spans="1:107" x14ac:dyDescent="0.4">
      <c r="A120" s="5"/>
      <c r="B120" s="56"/>
      <c r="C120" s="6"/>
      <c r="D120" s="7"/>
      <c r="E120" s="7"/>
      <c r="F120" s="8"/>
      <c r="G120" s="8"/>
      <c r="H120" s="8"/>
      <c r="I120" s="5"/>
      <c r="J120" s="56"/>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row>
    <row r="121" spans="1:107" x14ac:dyDescent="0.4">
      <c r="A121" s="5"/>
      <c r="B121" s="56"/>
      <c r="C121" s="6"/>
      <c r="D121" s="7"/>
      <c r="E121" s="7"/>
      <c r="F121" s="8"/>
      <c r="G121" s="8"/>
      <c r="H121" s="8"/>
      <c r="I121" s="5"/>
      <c r="J121" s="56"/>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row>
    <row r="122" spans="1:107" x14ac:dyDescent="0.4">
      <c r="A122" s="5"/>
      <c r="B122" s="56"/>
      <c r="C122" s="6"/>
      <c r="D122" s="7"/>
      <c r="E122" s="7"/>
      <c r="F122" s="8"/>
      <c r="G122" s="8"/>
      <c r="H122" s="8"/>
      <c r="I122" s="5"/>
      <c r="J122" s="56"/>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row>
    <row r="123" spans="1:107" x14ac:dyDescent="0.4">
      <c r="A123" s="5"/>
      <c r="B123" s="56"/>
      <c r="C123" s="6"/>
      <c r="D123" s="7"/>
      <c r="E123" s="7"/>
      <c r="F123" s="8"/>
      <c r="G123" s="8"/>
      <c r="H123" s="8"/>
      <c r="I123" s="5"/>
      <c r="J123" s="56"/>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row>
    <row r="124" spans="1:107" x14ac:dyDescent="0.4">
      <c r="A124" s="5"/>
      <c r="B124" s="56"/>
      <c r="C124" s="6"/>
      <c r="D124" s="7"/>
      <c r="E124" s="7"/>
      <c r="F124" s="8"/>
      <c r="G124" s="8"/>
      <c r="H124" s="8"/>
      <c r="I124" s="5"/>
      <c r="J124" s="56"/>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c r="CQ124" s="5"/>
      <c r="CR124" s="5"/>
      <c r="CS124" s="5"/>
      <c r="CT124" s="5"/>
      <c r="CU124" s="5"/>
      <c r="CV124" s="5"/>
      <c r="CW124" s="5"/>
      <c r="CX124" s="5"/>
      <c r="CY124" s="5"/>
      <c r="CZ124" s="5"/>
      <c r="DA124" s="5"/>
      <c r="DB124" s="5"/>
      <c r="DC124" s="5"/>
    </row>
    <row r="125" spans="1:107" x14ac:dyDescent="0.4">
      <c r="A125" s="5"/>
      <c r="B125" s="56"/>
      <c r="C125" s="6"/>
      <c r="D125" s="7"/>
      <c r="E125" s="7"/>
      <c r="F125" s="8"/>
      <c r="G125" s="8"/>
      <c r="H125" s="8"/>
      <c r="I125" s="5"/>
      <c r="J125" s="56"/>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c r="CQ125" s="5"/>
      <c r="CR125" s="5"/>
      <c r="CS125" s="5"/>
      <c r="CT125" s="5"/>
      <c r="CU125" s="5"/>
      <c r="CV125" s="5"/>
      <c r="CW125" s="5"/>
      <c r="CX125" s="5"/>
      <c r="CY125" s="5"/>
      <c r="CZ125" s="5"/>
      <c r="DA125" s="5"/>
      <c r="DB125" s="5"/>
      <c r="DC125" s="5"/>
    </row>
    <row r="126" spans="1:107" x14ac:dyDescent="0.4">
      <c r="A126" s="5"/>
      <c r="B126" s="56"/>
      <c r="C126" s="6"/>
      <c r="D126" s="7"/>
      <c r="E126" s="7"/>
      <c r="F126" s="8"/>
      <c r="G126" s="8"/>
      <c r="H126" s="8"/>
      <c r="I126" s="5"/>
      <c r="J126" s="56"/>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c r="CQ126" s="5"/>
      <c r="CR126" s="5"/>
      <c r="CS126" s="5"/>
      <c r="CT126" s="5"/>
      <c r="CU126" s="5"/>
      <c r="CV126" s="5"/>
      <c r="CW126" s="5"/>
      <c r="CX126" s="5"/>
      <c r="CY126" s="5"/>
      <c r="CZ126" s="5"/>
      <c r="DA126" s="5"/>
      <c r="DB126" s="5"/>
      <c r="DC126" s="5"/>
    </row>
    <row r="127" spans="1:107" x14ac:dyDescent="0.4">
      <c r="A127" s="5"/>
      <c r="B127" s="56"/>
      <c r="C127" s="6"/>
      <c r="D127" s="7"/>
      <c r="E127" s="7"/>
      <c r="F127" s="8"/>
      <c r="G127" s="8"/>
      <c r="H127" s="8"/>
      <c r="I127" s="5"/>
      <c r="J127" s="56"/>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row>
    <row r="128" spans="1:107" x14ac:dyDescent="0.4">
      <c r="A128" s="5"/>
      <c r="B128" s="56"/>
      <c r="C128" s="6"/>
      <c r="D128" s="7"/>
      <c r="E128" s="7"/>
      <c r="F128" s="8"/>
      <c r="G128" s="8"/>
      <c r="H128" s="8"/>
      <c r="I128" s="5"/>
      <c r="J128" s="56"/>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row>
    <row r="129" spans="1:107" x14ac:dyDescent="0.4">
      <c r="A129" s="5"/>
      <c r="B129" s="56"/>
      <c r="C129" s="6"/>
      <c r="D129" s="7"/>
      <c r="E129" s="7"/>
      <c r="F129" s="8"/>
      <c r="G129" s="8"/>
      <c r="H129" s="8"/>
      <c r="I129" s="5"/>
      <c r="J129" s="56"/>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row>
    <row r="130" spans="1:107" x14ac:dyDescent="0.4">
      <c r="A130" s="5"/>
      <c r="B130" s="56"/>
      <c r="C130" s="6"/>
      <c r="D130" s="7"/>
      <c r="E130" s="7"/>
      <c r="F130" s="8"/>
      <c r="G130" s="8"/>
      <c r="H130" s="8"/>
      <c r="I130" s="5"/>
      <c r="J130" s="56"/>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row>
    <row r="131" spans="1:107" x14ac:dyDescent="0.4">
      <c r="A131" s="5"/>
      <c r="B131" s="56"/>
      <c r="C131" s="6"/>
      <c r="D131" s="7"/>
      <c r="E131" s="7"/>
      <c r="F131" s="8"/>
      <c r="G131" s="8"/>
      <c r="H131" s="8"/>
      <c r="I131" s="5"/>
      <c r="J131" s="56"/>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row>
    <row r="132" spans="1:107" x14ac:dyDescent="0.4">
      <c r="A132" s="5"/>
      <c r="B132" s="56"/>
      <c r="C132" s="6"/>
      <c r="D132" s="7"/>
      <c r="E132" s="7"/>
      <c r="F132" s="8"/>
      <c r="G132" s="8"/>
      <c r="H132" s="8"/>
      <c r="I132" s="5"/>
      <c r="J132" s="56"/>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row>
    <row r="133" spans="1:107" x14ac:dyDescent="0.4">
      <c r="A133" s="5"/>
      <c r="B133" s="56"/>
      <c r="C133" s="6"/>
      <c r="D133" s="7"/>
      <c r="E133" s="7"/>
      <c r="F133" s="8"/>
      <c r="G133" s="8"/>
      <c r="H133" s="8"/>
      <c r="I133" s="5"/>
      <c r="J133" s="56"/>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row>
    <row r="134" spans="1:107" x14ac:dyDescent="0.4">
      <c r="A134" s="5"/>
      <c r="B134" s="56"/>
      <c r="C134" s="6"/>
      <c r="D134" s="7"/>
      <c r="E134" s="7"/>
      <c r="F134" s="8"/>
      <c r="G134" s="8"/>
      <c r="H134" s="8"/>
      <c r="I134" s="5"/>
      <c r="J134" s="56"/>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row>
    <row r="135" spans="1:107" x14ac:dyDescent="0.4">
      <c r="A135" s="5"/>
      <c r="B135" s="56"/>
      <c r="C135" s="6"/>
      <c r="D135" s="7"/>
      <c r="E135" s="7"/>
      <c r="F135" s="8"/>
      <c r="G135" s="8"/>
      <c r="H135" s="8"/>
      <c r="I135" s="5"/>
      <c r="J135" s="56"/>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row>
    <row r="136" spans="1:107" x14ac:dyDescent="0.4">
      <c r="A136" s="5"/>
      <c r="B136" s="56"/>
      <c r="C136" s="6"/>
      <c r="D136" s="7"/>
      <c r="E136" s="7"/>
      <c r="F136" s="8"/>
      <c r="G136" s="8"/>
      <c r="H136" s="8"/>
      <c r="I136" s="5"/>
      <c r="J136" s="56"/>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row>
    <row r="137" spans="1:107" x14ac:dyDescent="0.4">
      <c r="A137" s="5"/>
      <c r="B137" s="56"/>
      <c r="C137" s="6"/>
      <c r="D137" s="7"/>
      <c r="E137" s="7"/>
      <c r="F137" s="8"/>
      <c r="G137" s="8"/>
      <c r="H137" s="8"/>
      <c r="I137" s="5"/>
      <c r="J137" s="56"/>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row>
    <row r="138" spans="1:107" x14ac:dyDescent="0.4">
      <c r="A138" s="5"/>
      <c r="B138" s="56"/>
      <c r="C138" s="6"/>
      <c r="D138" s="7"/>
      <c r="E138" s="7"/>
      <c r="F138" s="8"/>
      <c r="G138" s="8"/>
      <c r="H138" s="8"/>
      <c r="I138" s="5"/>
      <c r="J138" s="56"/>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c r="CQ138" s="5"/>
      <c r="CR138" s="5"/>
      <c r="CS138" s="5"/>
      <c r="CT138" s="5"/>
      <c r="CU138" s="5"/>
      <c r="CV138" s="5"/>
      <c r="CW138" s="5"/>
      <c r="CX138" s="5"/>
      <c r="CY138" s="5"/>
      <c r="CZ138" s="5"/>
      <c r="DA138" s="5"/>
      <c r="DB138" s="5"/>
      <c r="DC138" s="5"/>
    </row>
    <row r="139" spans="1:107" x14ac:dyDescent="0.4">
      <c r="A139" s="5"/>
      <c r="B139" s="56"/>
      <c r="C139" s="6"/>
      <c r="D139" s="7"/>
      <c r="E139" s="7"/>
      <c r="F139" s="8"/>
      <c r="G139" s="8"/>
      <c r="H139" s="8"/>
      <c r="I139" s="5"/>
      <c r="J139" s="56"/>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row>
    <row r="140" spans="1:107" x14ac:dyDescent="0.4">
      <c r="A140" s="5"/>
      <c r="B140" s="56"/>
      <c r="C140" s="6"/>
      <c r="D140" s="7"/>
      <c r="E140" s="7"/>
      <c r="F140" s="8"/>
      <c r="G140" s="8"/>
      <c r="H140" s="8"/>
      <c r="I140" s="5"/>
      <c r="J140" s="56"/>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row>
    <row r="141" spans="1:107" x14ac:dyDescent="0.4">
      <c r="A141" s="5"/>
      <c r="B141" s="56"/>
      <c r="C141" s="6"/>
      <c r="D141" s="7"/>
      <c r="E141" s="7"/>
      <c r="F141" s="8"/>
      <c r="G141" s="8"/>
      <c r="H141" s="8"/>
      <c r="I141" s="5"/>
      <c r="J141" s="56"/>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row>
    <row r="142" spans="1:107" x14ac:dyDescent="0.4">
      <c r="A142" s="5"/>
      <c r="B142" s="56"/>
      <c r="C142" s="6"/>
      <c r="D142" s="7"/>
      <c r="E142" s="7"/>
      <c r="F142" s="8"/>
      <c r="G142" s="8"/>
      <c r="H142" s="8"/>
      <c r="I142" s="5"/>
      <c r="J142" s="56"/>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row>
    <row r="143" spans="1:107" x14ac:dyDescent="0.4">
      <c r="A143" s="5"/>
      <c r="B143" s="56"/>
      <c r="C143" s="6"/>
      <c r="D143" s="7"/>
      <c r="E143" s="7"/>
      <c r="F143" s="8"/>
      <c r="G143" s="8"/>
      <c r="H143" s="8"/>
      <c r="I143" s="5"/>
      <c r="J143" s="56"/>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row>
    <row r="144" spans="1:107" x14ac:dyDescent="0.4">
      <c r="A144" s="5"/>
      <c r="B144" s="56"/>
      <c r="C144" s="6"/>
      <c r="D144" s="7"/>
      <c r="E144" s="7"/>
      <c r="F144" s="8"/>
      <c r="G144" s="8"/>
      <c r="H144" s="8"/>
      <c r="I144" s="5"/>
      <c r="J144" s="56"/>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row>
    <row r="145" spans="1:107" x14ac:dyDescent="0.4">
      <c r="A145" s="5"/>
      <c r="B145" s="56"/>
      <c r="C145" s="6"/>
      <c r="D145" s="7"/>
      <c r="E145" s="7"/>
      <c r="F145" s="8"/>
      <c r="G145" s="8"/>
      <c r="H145" s="8"/>
      <c r="I145" s="5"/>
      <c r="J145" s="56"/>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row>
    <row r="146" spans="1:107" x14ac:dyDescent="0.4">
      <c r="A146" s="5"/>
      <c r="B146" s="56"/>
      <c r="C146" s="6"/>
      <c r="D146" s="7"/>
      <c r="E146" s="7"/>
      <c r="F146" s="8"/>
      <c r="G146" s="8"/>
      <c r="H146" s="8"/>
      <c r="I146" s="5"/>
      <c r="J146" s="56"/>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row>
    <row r="147" spans="1:107" x14ac:dyDescent="0.4">
      <c r="A147" s="5"/>
      <c r="B147" s="56"/>
      <c r="C147" s="6"/>
      <c r="D147" s="7"/>
      <c r="E147" s="7"/>
      <c r="F147" s="8"/>
      <c r="G147" s="8"/>
      <c r="H147" s="8"/>
      <c r="I147" s="5"/>
      <c r="J147" s="56"/>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row>
    <row r="148" spans="1:107" x14ac:dyDescent="0.4">
      <c r="A148" s="5"/>
      <c r="B148" s="56"/>
      <c r="C148" s="6"/>
      <c r="D148" s="7"/>
      <c r="E148" s="7"/>
      <c r="F148" s="8"/>
      <c r="G148" s="8"/>
      <c r="H148" s="8"/>
      <c r="I148" s="5"/>
      <c r="J148" s="56"/>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row>
    <row r="149" spans="1:107" x14ac:dyDescent="0.4">
      <c r="A149" s="5"/>
      <c r="B149" s="56"/>
      <c r="C149" s="6"/>
      <c r="D149" s="7"/>
      <c r="E149" s="7"/>
      <c r="F149" s="8"/>
      <c r="G149" s="8"/>
      <c r="H149" s="8"/>
      <c r="I149" s="5"/>
      <c r="J149" s="56"/>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row>
    <row r="150" spans="1:107" x14ac:dyDescent="0.4">
      <c r="A150" s="5"/>
      <c r="B150" s="56"/>
      <c r="C150" s="6"/>
      <c r="D150" s="7"/>
      <c r="E150" s="7"/>
      <c r="F150" s="8"/>
      <c r="G150" s="8"/>
      <c r="H150" s="8"/>
      <c r="I150" s="5"/>
      <c r="J150" s="56"/>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row>
    <row r="151" spans="1:107" x14ac:dyDescent="0.4">
      <c r="A151" s="5"/>
      <c r="B151" s="56"/>
      <c r="C151" s="6"/>
      <c r="D151" s="7"/>
      <c r="E151" s="7"/>
      <c r="F151" s="8"/>
      <c r="G151" s="8"/>
      <c r="H151" s="8"/>
      <c r="I151" s="5"/>
      <c r="J151" s="56"/>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row>
    <row r="152" spans="1:107" x14ac:dyDescent="0.4">
      <c r="A152" s="5"/>
      <c r="B152" s="56"/>
      <c r="C152" s="6"/>
      <c r="D152" s="7"/>
      <c r="E152" s="7"/>
      <c r="F152" s="8"/>
      <c r="G152" s="8"/>
      <c r="H152" s="8"/>
      <c r="I152" s="5"/>
      <c r="J152" s="56"/>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row>
    <row r="153" spans="1:107" x14ac:dyDescent="0.4">
      <c r="A153" s="5"/>
      <c r="B153" s="56"/>
      <c r="C153" s="6"/>
      <c r="D153" s="7"/>
      <c r="E153" s="7"/>
      <c r="F153" s="8"/>
      <c r="G153" s="8"/>
      <c r="H153" s="8"/>
      <c r="I153" s="5"/>
      <c r="J153" s="56"/>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row>
    <row r="154" spans="1:107" x14ac:dyDescent="0.4">
      <c r="A154" s="5"/>
      <c r="B154" s="56"/>
      <c r="C154" s="6"/>
      <c r="D154" s="7"/>
      <c r="E154" s="7"/>
      <c r="F154" s="8"/>
      <c r="G154" s="8"/>
      <c r="H154" s="8"/>
      <c r="I154" s="5"/>
      <c r="J154" s="56"/>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row>
    <row r="155" spans="1:107" x14ac:dyDescent="0.4">
      <c r="A155" s="5"/>
      <c r="B155" s="56"/>
      <c r="C155" s="6"/>
      <c r="D155" s="7"/>
      <c r="E155" s="7"/>
      <c r="F155" s="8"/>
      <c r="G155" s="8"/>
      <c r="H155" s="8"/>
      <c r="I155" s="5"/>
      <c r="J155" s="56"/>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row>
    <row r="156" spans="1:107" x14ac:dyDescent="0.4">
      <c r="A156" s="5"/>
      <c r="B156" s="56"/>
      <c r="C156" s="6"/>
      <c r="D156" s="7"/>
      <c r="E156" s="7"/>
      <c r="F156" s="8"/>
      <c r="G156" s="8"/>
      <c r="H156" s="8"/>
      <c r="I156" s="5"/>
      <c r="J156" s="56"/>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row>
    <row r="157" spans="1:107" x14ac:dyDescent="0.4">
      <c r="A157" s="5"/>
      <c r="B157" s="56"/>
      <c r="C157" s="6"/>
      <c r="D157" s="7"/>
      <c r="E157" s="7"/>
      <c r="F157" s="8"/>
      <c r="G157" s="8"/>
      <c r="H157" s="8"/>
      <c r="I157" s="5"/>
      <c r="J157" s="56"/>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c r="CQ157" s="5"/>
      <c r="CR157" s="5"/>
      <c r="CS157" s="5"/>
      <c r="CT157" s="5"/>
      <c r="CU157" s="5"/>
      <c r="CV157" s="5"/>
      <c r="CW157" s="5"/>
      <c r="CX157" s="5"/>
      <c r="CY157" s="5"/>
      <c r="CZ157" s="5"/>
      <c r="DA157" s="5"/>
      <c r="DB157" s="5"/>
      <c r="DC157" s="5"/>
    </row>
    <row r="158" spans="1:107" x14ac:dyDescent="0.4">
      <c r="A158" s="5"/>
      <c r="B158" s="56"/>
      <c r="C158" s="6"/>
      <c r="D158" s="7"/>
      <c r="E158" s="7"/>
      <c r="F158" s="8"/>
      <c r="G158" s="8"/>
      <c r="H158" s="8"/>
      <c r="I158" s="5"/>
      <c r="J158" s="56"/>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row>
    <row r="159" spans="1:107" x14ac:dyDescent="0.4">
      <c r="A159" s="5"/>
      <c r="B159" s="56"/>
      <c r="C159" s="6"/>
      <c r="D159" s="7"/>
      <c r="E159" s="7"/>
      <c r="F159" s="8"/>
      <c r="G159" s="8"/>
      <c r="H159" s="8"/>
      <c r="I159" s="5"/>
      <c r="J159" s="56"/>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row>
    <row r="160" spans="1:107" x14ac:dyDescent="0.4">
      <c r="A160" s="5"/>
      <c r="B160" s="56"/>
      <c r="C160" s="6"/>
      <c r="D160" s="7"/>
      <c r="E160" s="7"/>
      <c r="F160" s="8"/>
      <c r="G160" s="8"/>
      <c r="H160" s="8"/>
      <c r="I160" s="5"/>
      <c r="J160" s="56"/>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row>
    <row r="161" spans="1:107" x14ac:dyDescent="0.4">
      <c r="A161" s="5"/>
      <c r="B161" s="56"/>
      <c r="C161" s="6"/>
      <c r="D161" s="7"/>
      <c r="E161" s="7"/>
      <c r="F161" s="8"/>
      <c r="G161" s="8"/>
      <c r="H161" s="8"/>
      <c r="I161" s="5"/>
      <c r="J161" s="56"/>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row>
    <row r="162" spans="1:107" x14ac:dyDescent="0.4">
      <c r="A162" s="5"/>
      <c r="B162" s="56"/>
      <c r="C162" s="6"/>
      <c r="D162" s="7"/>
      <c r="E162" s="7"/>
      <c r="F162" s="8"/>
      <c r="G162" s="8"/>
      <c r="H162" s="8"/>
      <c r="I162" s="5"/>
      <c r="J162" s="56"/>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row>
    <row r="163" spans="1:107" x14ac:dyDescent="0.4">
      <c r="A163" s="5"/>
      <c r="B163" s="56"/>
      <c r="C163" s="6"/>
      <c r="D163" s="7"/>
      <c r="E163" s="7"/>
      <c r="F163" s="8"/>
      <c r="G163" s="8"/>
      <c r="H163" s="8"/>
      <c r="I163" s="5"/>
      <c r="J163" s="56"/>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row>
    <row r="164" spans="1:107" x14ac:dyDescent="0.4">
      <c r="A164" s="5"/>
      <c r="B164" s="56"/>
      <c r="C164" s="6"/>
      <c r="D164" s="7"/>
      <c r="E164" s="7"/>
      <c r="F164" s="8"/>
      <c r="G164" s="8"/>
      <c r="H164" s="8"/>
      <c r="I164" s="5"/>
      <c r="J164" s="56"/>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row>
    <row r="165" spans="1:107" x14ac:dyDescent="0.4">
      <c r="A165" s="5"/>
      <c r="B165" s="56"/>
      <c r="C165" s="6"/>
      <c r="D165" s="7"/>
      <c r="E165" s="7"/>
      <c r="F165" s="8"/>
      <c r="G165" s="8"/>
      <c r="H165" s="8"/>
      <c r="I165" s="5"/>
      <c r="J165" s="56"/>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row>
    <row r="166" spans="1:107" x14ac:dyDescent="0.4">
      <c r="A166" s="5"/>
      <c r="B166" s="56"/>
      <c r="C166" s="6"/>
      <c r="D166" s="7"/>
      <c r="E166" s="7"/>
      <c r="F166" s="8"/>
      <c r="G166" s="8"/>
      <c r="H166" s="8"/>
      <c r="I166" s="5"/>
      <c r="J166" s="56"/>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row>
    <row r="167" spans="1:107" x14ac:dyDescent="0.4">
      <c r="A167" s="5"/>
      <c r="B167" s="56"/>
      <c r="C167" s="6"/>
      <c r="D167" s="7"/>
      <c r="E167" s="7"/>
      <c r="F167" s="8"/>
      <c r="G167" s="8"/>
      <c r="H167" s="8"/>
      <c r="I167" s="5"/>
      <c r="J167" s="56"/>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row>
    <row r="168" spans="1:107" x14ac:dyDescent="0.4">
      <c r="A168" s="5"/>
      <c r="B168" s="56"/>
      <c r="C168" s="6"/>
      <c r="D168" s="7"/>
      <c r="E168" s="7"/>
      <c r="F168" s="8"/>
      <c r="G168" s="8"/>
      <c r="H168" s="8"/>
      <c r="I168" s="5"/>
      <c r="J168" s="56"/>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row>
    <row r="169" spans="1:107" x14ac:dyDescent="0.4">
      <c r="A169" s="5"/>
      <c r="B169" s="56"/>
      <c r="C169" s="6"/>
      <c r="D169" s="7"/>
      <c r="E169" s="7"/>
      <c r="F169" s="8"/>
      <c r="G169" s="8"/>
      <c r="H169" s="8"/>
      <c r="I169" s="5"/>
      <c r="J169" s="56"/>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row>
    <row r="170" spans="1:107" x14ac:dyDescent="0.4">
      <c r="A170" s="5"/>
      <c r="B170" s="56"/>
      <c r="C170" s="6"/>
      <c r="D170" s="7"/>
      <c r="E170" s="7"/>
      <c r="F170" s="8"/>
      <c r="G170" s="8"/>
      <c r="H170" s="8"/>
      <c r="I170" s="5"/>
      <c r="J170" s="56"/>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row>
    <row r="171" spans="1:107" x14ac:dyDescent="0.4">
      <c r="A171" s="5"/>
      <c r="B171" s="56"/>
      <c r="C171" s="6"/>
      <c r="D171" s="7"/>
      <c r="E171" s="7"/>
      <c r="F171" s="8"/>
      <c r="G171" s="8"/>
      <c r="H171" s="8"/>
      <c r="I171" s="5"/>
      <c r="J171" s="56"/>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row>
    <row r="172" spans="1:107" x14ac:dyDescent="0.4">
      <c r="A172" s="5"/>
      <c r="B172" s="56"/>
      <c r="C172" s="6"/>
      <c r="D172" s="7"/>
      <c r="E172" s="7"/>
      <c r="F172" s="8"/>
      <c r="G172" s="8"/>
      <c r="H172" s="8"/>
      <c r="I172" s="5"/>
      <c r="J172" s="56"/>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row>
    <row r="173" spans="1:107" x14ac:dyDescent="0.4">
      <c r="A173" s="5"/>
      <c r="B173" s="56"/>
      <c r="C173" s="6"/>
      <c r="D173" s="7"/>
      <c r="E173" s="7"/>
      <c r="F173" s="8"/>
      <c r="G173" s="8"/>
      <c r="H173" s="8"/>
      <c r="I173" s="5"/>
      <c r="J173" s="56"/>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row>
    <row r="174" spans="1:107" x14ac:dyDescent="0.4">
      <c r="A174" s="5"/>
      <c r="B174" s="56"/>
      <c r="C174" s="6"/>
      <c r="D174" s="7"/>
      <c r="E174" s="7"/>
      <c r="F174" s="8"/>
      <c r="G174" s="8"/>
      <c r="H174" s="8"/>
      <c r="I174" s="5"/>
      <c r="J174" s="56"/>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row>
    <row r="175" spans="1:107" x14ac:dyDescent="0.4">
      <c r="A175" s="5"/>
      <c r="B175" s="56"/>
      <c r="C175" s="6"/>
      <c r="D175" s="7"/>
      <c r="E175" s="7"/>
      <c r="F175" s="8"/>
      <c r="G175" s="8"/>
      <c r="H175" s="8"/>
      <c r="I175" s="5"/>
      <c r="J175" s="56"/>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row>
    <row r="176" spans="1:107" x14ac:dyDescent="0.4">
      <c r="A176" s="5"/>
      <c r="B176" s="56"/>
      <c r="C176" s="6"/>
      <c r="D176" s="7"/>
      <c r="E176" s="7"/>
      <c r="F176" s="8"/>
      <c r="G176" s="8"/>
      <c r="H176" s="8"/>
      <c r="I176" s="5"/>
      <c r="J176" s="56"/>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row>
    <row r="177" spans="1:107" x14ac:dyDescent="0.4">
      <c r="A177" s="5"/>
      <c r="B177" s="56"/>
      <c r="C177" s="6"/>
      <c r="D177" s="7"/>
      <c r="E177" s="7"/>
      <c r="F177" s="8"/>
      <c r="G177" s="8"/>
      <c r="H177" s="8"/>
      <c r="I177" s="5"/>
      <c r="J177" s="56"/>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row>
    <row r="178" spans="1:107" x14ac:dyDescent="0.4">
      <c r="A178" s="5"/>
      <c r="B178" s="56"/>
      <c r="C178" s="6"/>
      <c r="D178" s="7"/>
      <c r="E178" s="7"/>
      <c r="F178" s="8"/>
      <c r="G178" s="8"/>
      <c r="H178" s="8"/>
      <c r="I178" s="5"/>
      <c r="J178" s="56"/>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row>
    <row r="179" spans="1:107" x14ac:dyDescent="0.4">
      <c r="A179" s="5"/>
      <c r="B179" s="56"/>
      <c r="C179" s="6"/>
      <c r="D179" s="7"/>
      <c r="E179" s="7"/>
      <c r="F179" s="8"/>
      <c r="G179" s="8"/>
      <c r="H179" s="8"/>
      <c r="I179" s="5"/>
      <c r="J179" s="56"/>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row>
    <row r="180" spans="1:107" x14ac:dyDescent="0.4">
      <c r="A180" s="5"/>
      <c r="B180" s="56"/>
      <c r="C180" s="6"/>
      <c r="D180" s="7"/>
      <c r="E180" s="7"/>
      <c r="F180" s="8"/>
      <c r="G180" s="8"/>
      <c r="H180" s="8"/>
      <c r="I180" s="5"/>
      <c r="J180" s="56"/>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row>
    <row r="181" spans="1:107" x14ac:dyDescent="0.4">
      <c r="A181" s="5"/>
      <c r="B181" s="56"/>
      <c r="C181" s="6"/>
      <c r="D181" s="7"/>
      <c r="E181" s="7"/>
      <c r="F181" s="8"/>
      <c r="G181" s="8"/>
      <c r="H181" s="8"/>
      <c r="I181" s="5"/>
      <c r="J181" s="56"/>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row>
    <row r="182" spans="1:107" x14ac:dyDescent="0.4">
      <c r="A182" s="5"/>
      <c r="B182" s="56"/>
      <c r="C182" s="6"/>
      <c r="D182" s="7"/>
      <c r="E182" s="7"/>
      <c r="F182" s="8"/>
      <c r="G182" s="8"/>
      <c r="H182" s="8"/>
      <c r="I182" s="5"/>
      <c r="J182" s="56"/>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row>
    <row r="183" spans="1:107" x14ac:dyDescent="0.4">
      <c r="A183" s="5"/>
      <c r="B183" s="56"/>
      <c r="C183" s="6"/>
      <c r="D183" s="7"/>
      <c r="E183" s="7"/>
      <c r="F183" s="8"/>
      <c r="G183" s="8"/>
      <c r="H183" s="8"/>
      <c r="I183" s="5"/>
      <c r="J183" s="56"/>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row>
    <row r="184" spans="1:107" x14ac:dyDescent="0.4">
      <c r="A184" s="5"/>
      <c r="B184" s="56"/>
      <c r="C184" s="6"/>
      <c r="D184" s="7"/>
      <c r="E184" s="7"/>
      <c r="F184" s="8"/>
      <c r="G184" s="8"/>
      <c r="H184" s="8"/>
      <c r="I184" s="5"/>
      <c r="J184" s="56"/>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row>
    <row r="185" spans="1:107" x14ac:dyDescent="0.4">
      <c r="A185" s="5"/>
      <c r="B185" s="56"/>
      <c r="C185" s="6"/>
      <c r="D185" s="7"/>
      <c r="E185" s="7"/>
      <c r="F185" s="8"/>
      <c r="G185" s="8"/>
      <c r="H185" s="8"/>
      <c r="I185" s="5"/>
      <c r="J185" s="56"/>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row>
    <row r="186" spans="1:107" x14ac:dyDescent="0.4">
      <c r="A186" s="5"/>
      <c r="B186" s="56"/>
      <c r="C186" s="6"/>
      <c r="D186" s="7"/>
      <c r="E186" s="7"/>
      <c r="F186" s="8"/>
      <c r="G186" s="8"/>
      <c r="H186" s="8"/>
      <c r="I186" s="5"/>
      <c r="J186" s="56"/>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row>
    <row r="187" spans="1:107" x14ac:dyDescent="0.4">
      <c r="A187" s="5"/>
      <c r="B187" s="56"/>
      <c r="C187" s="6"/>
      <c r="D187" s="7"/>
      <c r="E187" s="7"/>
      <c r="F187" s="8"/>
      <c r="G187" s="8"/>
      <c r="H187" s="8"/>
      <c r="I187" s="5"/>
      <c r="J187" s="56"/>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row>
    <row r="188" spans="1:107" x14ac:dyDescent="0.4">
      <c r="A188" s="5"/>
      <c r="B188" s="56"/>
      <c r="C188" s="6"/>
      <c r="D188" s="7"/>
      <c r="E188" s="7"/>
      <c r="F188" s="8"/>
      <c r="G188" s="8"/>
      <c r="H188" s="8"/>
      <c r="I188" s="5"/>
      <c r="J188" s="56"/>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row>
    <row r="189" spans="1:107" x14ac:dyDescent="0.4">
      <c r="A189" s="5"/>
      <c r="B189" s="56"/>
      <c r="C189" s="6"/>
      <c r="D189" s="7"/>
      <c r="E189" s="7"/>
      <c r="F189" s="8"/>
      <c r="G189" s="8"/>
      <c r="H189" s="8"/>
      <c r="I189" s="5"/>
      <c r="J189" s="56"/>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row>
    <row r="190" spans="1:107" x14ac:dyDescent="0.4">
      <c r="A190" s="5"/>
      <c r="B190" s="56"/>
      <c r="C190" s="6"/>
      <c r="D190" s="7"/>
      <c r="E190" s="7"/>
      <c r="F190" s="8"/>
      <c r="G190" s="8"/>
      <c r="H190" s="8"/>
      <c r="I190" s="5"/>
      <c r="J190" s="56"/>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row>
    <row r="191" spans="1:107" x14ac:dyDescent="0.4">
      <c r="A191" s="5"/>
      <c r="B191" s="56"/>
      <c r="C191" s="6"/>
      <c r="D191" s="7"/>
      <c r="E191" s="7"/>
      <c r="F191" s="8"/>
      <c r="G191" s="8"/>
      <c r="H191" s="8"/>
      <c r="I191" s="5"/>
      <c r="J191" s="56"/>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row>
    <row r="192" spans="1:107" x14ac:dyDescent="0.4">
      <c r="A192" s="5"/>
      <c r="B192" s="56"/>
      <c r="C192" s="6"/>
      <c r="D192" s="7"/>
      <c r="E192" s="7"/>
      <c r="F192" s="8"/>
      <c r="G192" s="8"/>
      <c r="H192" s="8"/>
      <c r="I192" s="5"/>
      <c r="J192" s="56"/>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row>
    <row r="193" spans="1:107" x14ac:dyDescent="0.4">
      <c r="A193" s="5"/>
      <c r="B193" s="56"/>
      <c r="C193" s="6"/>
      <c r="D193" s="7"/>
      <c r="E193" s="7"/>
      <c r="F193" s="8"/>
      <c r="G193" s="8"/>
      <c r="H193" s="8"/>
      <c r="I193" s="5"/>
      <c r="J193" s="56"/>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row>
    <row r="194" spans="1:107" x14ac:dyDescent="0.4">
      <c r="A194" s="5"/>
      <c r="B194" s="56"/>
      <c r="C194" s="6"/>
      <c r="D194" s="7"/>
      <c r="E194" s="7"/>
      <c r="F194" s="8"/>
      <c r="G194" s="8"/>
      <c r="H194" s="8"/>
      <c r="I194" s="5"/>
      <c r="J194" s="56"/>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row>
    <row r="195" spans="1:107" x14ac:dyDescent="0.4">
      <c r="A195" s="5"/>
      <c r="B195" s="56"/>
      <c r="C195" s="6"/>
      <c r="D195" s="7"/>
      <c r="E195" s="7"/>
      <c r="F195" s="8"/>
      <c r="G195" s="8"/>
      <c r="H195" s="8"/>
      <c r="I195" s="5"/>
      <c r="J195" s="56"/>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row>
    <row r="196" spans="1:107" x14ac:dyDescent="0.4">
      <c r="A196" s="5"/>
      <c r="B196" s="56"/>
      <c r="C196" s="6"/>
      <c r="D196" s="7"/>
      <c r="E196" s="7"/>
      <c r="F196" s="8"/>
      <c r="G196" s="8"/>
      <c r="H196" s="8"/>
      <c r="I196" s="5"/>
      <c r="J196" s="56"/>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row>
    <row r="197" spans="1:107" x14ac:dyDescent="0.4">
      <c r="A197" s="5"/>
      <c r="B197" s="56"/>
      <c r="C197" s="6"/>
      <c r="D197" s="7"/>
      <c r="E197" s="7"/>
      <c r="F197" s="8"/>
      <c r="G197" s="8"/>
      <c r="H197" s="8"/>
      <c r="I197" s="5"/>
      <c r="J197" s="56"/>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row>
    <row r="198" spans="1:107" x14ac:dyDescent="0.4">
      <c r="A198" s="5"/>
      <c r="B198" s="56"/>
      <c r="C198" s="6"/>
      <c r="D198" s="7"/>
      <c r="E198" s="7"/>
      <c r="F198" s="8"/>
      <c r="G198" s="8"/>
      <c r="H198" s="8"/>
      <c r="I198" s="5"/>
      <c r="J198" s="56"/>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row>
    <row r="199" spans="1:107" x14ac:dyDescent="0.4">
      <c r="A199" s="5"/>
      <c r="B199" s="56"/>
      <c r="C199" s="6"/>
      <c r="D199" s="7"/>
      <c r="E199" s="7"/>
      <c r="F199" s="8"/>
      <c r="G199" s="8"/>
      <c r="H199" s="8"/>
      <c r="I199" s="5"/>
      <c r="J199" s="56"/>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row>
    <row r="200" spans="1:107" x14ac:dyDescent="0.4">
      <c r="A200" s="5"/>
      <c r="B200" s="56"/>
      <c r="C200" s="6"/>
      <c r="D200" s="7"/>
      <c r="E200" s="7"/>
      <c r="F200" s="8"/>
      <c r="G200" s="8"/>
      <c r="H200" s="8"/>
      <c r="I200" s="5"/>
      <c r="J200" s="56"/>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row>
    <row r="201" spans="1:107" x14ac:dyDescent="0.4">
      <c r="A201" s="5"/>
      <c r="B201" s="56"/>
      <c r="C201" s="6"/>
      <c r="D201" s="7"/>
      <c r="E201" s="7"/>
      <c r="F201" s="8"/>
      <c r="G201" s="8"/>
      <c r="H201" s="8"/>
      <c r="I201" s="5"/>
      <c r="J201" s="56"/>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row>
    <row r="202" spans="1:107" x14ac:dyDescent="0.4">
      <c r="A202" s="5"/>
      <c r="B202" s="56"/>
      <c r="C202" s="6"/>
      <c r="D202" s="7"/>
      <c r="E202" s="7"/>
      <c r="F202" s="8"/>
      <c r="G202" s="8"/>
      <c r="H202" s="8"/>
      <c r="I202" s="5"/>
      <c r="J202" s="56"/>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row>
    <row r="203" spans="1:107" x14ac:dyDescent="0.4">
      <c r="A203" s="5"/>
      <c r="B203" s="56"/>
      <c r="C203" s="6"/>
      <c r="D203" s="7"/>
      <c r="E203" s="7"/>
      <c r="F203" s="8"/>
      <c r="G203" s="8"/>
      <c r="H203" s="8"/>
      <c r="I203" s="5"/>
      <c r="J203" s="56"/>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row>
    <row r="204" spans="1:107" x14ac:dyDescent="0.4">
      <c r="A204" s="5"/>
      <c r="B204" s="56"/>
      <c r="C204" s="6"/>
      <c r="D204" s="7"/>
      <c r="E204" s="7"/>
      <c r="F204" s="8"/>
      <c r="G204" s="8"/>
      <c r="H204" s="8"/>
      <c r="I204" s="5"/>
      <c r="J204" s="56"/>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row>
    <row r="205" spans="1:107" x14ac:dyDescent="0.4">
      <c r="A205" s="5"/>
      <c r="B205" s="56"/>
      <c r="C205" s="6"/>
      <c r="D205" s="7"/>
      <c r="E205" s="7"/>
      <c r="F205" s="8"/>
      <c r="G205" s="8"/>
      <c r="H205" s="8"/>
      <c r="I205" s="5"/>
      <c r="J205" s="56"/>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row>
    <row r="206" spans="1:107" x14ac:dyDescent="0.4">
      <c r="A206" s="5"/>
      <c r="B206" s="56"/>
      <c r="C206" s="6"/>
      <c r="D206" s="7"/>
      <c r="E206" s="7"/>
      <c r="F206" s="8"/>
      <c r="G206" s="8"/>
      <c r="H206" s="8"/>
      <c r="I206" s="5"/>
      <c r="J206" s="56"/>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row>
    <row r="207" spans="1:107" x14ac:dyDescent="0.4">
      <c r="A207" s="5"/>
      <c r="B207" s="56"/>
      <c r="C207" s="6"/>
      <c r="D207" s="7"/>
      <c r="E207" s="7"/>
      <c r="F207" s="8"/>
      <c r="G207" s="8"/>
      <c r="H207" s="8"/>
      <c r="I207" s="5"/>
      <c r="J207" s="56"/>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row>
    <row r="208" spans="1:107" x14ac:dyDescent="0.4">
      <c r="A208" s="5"/>
      <c r="B208" s="56"/>
      <c r="C208" s="6"/>
      <c r="D208" s="7"/>
      <c r="E208" s="7"/>
      <c r="F208" s="8"/>
      <c r="G208" s="8"/>
      <c r="H208" s="8"/>
      <c r="I208" s="5"/>
      <c r="J208" s="56"/>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row>
    <row r="209" spans="1:107" x14ac:dyDescent="0.4">
      <c r="A209" s="5"/>
      <c r="B209" s="56"/>
      <c r="C209" s="6"/>
      <c r="D209" s="7"/>
      <c r="E209" s="7"/>
      <c r="F209" s="8"/>
      <c r="G209" s="8"/>
      <c r="H209" s="8"/>
      <c r="I209" s="5"/>
      <c r="J209" s="56"/>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row>
    <row r="210" spans="1:107" x14ac:dyDescent="0.4">
      <c r="A210" s="5"/>
      <c r="B210" s="56"/>
      <c r="C210" s="6"/>
      <c r="D210" s="7"/>
      <c r="E210" s="7"/>
      <c r="F210" s="8"/>
      <c r="G210" s="8"/>
      <c r="H210" s="8"/>
      <c r="I210" s="5"/>
      <c r="J210" s="56"/>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row>
    <row r="211" spans="1:107" x14ac:dyDescent="0.4">
      <c r="A211" s="5"/>
      <c r="B211" s="56"/>
      <c r="C211" s="6"/>
      <c r="D211" s="7"/>
      <c r="E211" s="7"/>
      <c r="F211" s="8"/>
      <c r="G211" s="8"/>
      <c r="H211" s="8"/>
      <c r="I211" s="5"/>
      <c r="J211" s="56"/>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row>
    <row r="212" spans="1:107" x14ac:dyDescent="0.4">
      <c r="A212" s="5"/>
      <c r="B212" s="56"/>
      <c r="C212" s="6"/>
      <c r="D212" s="7"/>
      <c r="E212" s="7"/>
      <c r="F212" s="8"/>
      <c r="G212" s="8"/>
      <c r="H212" s="8"/>
      <c r="I212" s="5"/>
      <c r="J212" s="56"/>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row>
    <row r="213" spans="1:107" x14ac:dyDescent="0.4">
      <c r="A213" s="5"/>
      <c r="B213" s="56"/>
      <c r="C213" s="6"/>
      <c r="D213" s="7"/>
      <c r="E213" s="7"/>
      <c r="F213" s="8"/>
      <c r="G213" s="8"/>
      <c r="H213" s="8"/>
      <c r="I213" s="5"/>
      <c r="J213" s="56"/>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row>
    <row r="214" spans="1:107" x14ac:dyDescent="0.4">
      <c r="A214" s="5"/>
      <c r="B214" s="56"/>
      <c r="C214" s="6"/>
      <c r="D214" s="7"/>
      <c r="E214" s="7"/>
      <c r="F214" s="8"/>
      <c r="G214" s="8"/>
      <c r="H214" s="8"/>
      <c r="I214" s="5"/>
      <c r="J214" s="56"/>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row>
    <row r="215" spans="1:107" x14ac:dyDescent="0.4">
      <c r="A215" s="5"/>
      <c r="B215" s="56"/>
      <c r="C215" s="6"/>
      <c r="D215" s="7"/>
      <c r="E215" s="7"/>
      <c r="F215" s="8"/>
      <c r="G215" s="8"/>
      <c r="H215" s="8"/>
      <c r="I215" s="5"/>
      <c r="J215" s="56"/>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row>
    <row r="216" spans="1:107" x14ac:dyDescent="0.4">
      <c r="A216" s="5"/>
      <c r="B216" s="56"/>
      <c r="C216" s="6"/>
      <c r="D216" s="7"/>
      <c r="E216" s="7"/>
      <c r="F216" s="8"/>
      <c r="G216" s="8"/>
      <c r="H216" s="8"/>
      <c r="I216" s="5"/>
      <c r="J216" s="56"/>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row>
    <row r="217" spans="1:107" x14ac:dyDescent="0.4">
      <c r="A217" s="5"/>
      <c r="B217" s="56"/>
      <c r="C217" s="6"/>
      <c r="D217" s="7"/>
      <c r="E217" s="7"/>
      <c r="F217" s="8"/>
      <c r="G217" s="8"/>
      <c r="H217" s="8"/>
      <c r="I217" s="5"/>
      <c r="J217" s="56"/>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row>
    <row r="218" spans="1:107" x14ac:dyDescent="0.4">
      <c r="A218" s="5"/>
      <c r="B218" s="56"/>
      <c r="C218" s="6"/>
      <c r="D218" s="7"/>
      <c r="E218" s="7"/>
      <c r="F218" s="8"/>
      <c r="G218" s="8"/>
      <c r="H218" s="8"/>
      <c r="I218" s="5"/>
      <c r="J218" s="56"/>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row>
    <row r="219" spans="1:107" x14ac:dyDescent="0.4">
      <c r="A219" s="5"/>
      <c r="B219" s="56"/>
      <c r="C219" s="6"/>
      <c r="D219" s="7"/>
      <c r="E219" s="7"/>
      <c r="F219" s="8"/>
      <c r="G219" s="8"/>
      <c r="H219" s="8"/>
      <c r="I219" s="5"/>
      <c r="J219" s="56"/>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row>
    <row r="220" spans="1:107" x14ac:dyDescent="0.4">
      <c r="A220" s="5"/>
      <c r="B220" s="56"/>
      <c r="C220" s="6"/>
      <c r="D220" s="7"/>
      <c r="E220" s="7"/>
      <c r="F220" s="8"/>
      <c r="G220" s="8"/>
      <c r="H220" s="8"/>
      <c r="I220" s="5"/>
      <c r="J220" s="56"/>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row>
    <row r="221" spans="1:107" x14ac:dyDescent="0.4">
      <c r="A221" s="5"/>
      <c r="B221" s="56"/>
      <c r="C221" s="6"/>
      <c r="D221" s="7"/>
      <c r="E221" s="7"/>
      <c r="F221" s="8"/>
      <c r="G221" s="8"/>
      <c r="H221" s="8"/>
      <c r="I221" s="5"/>
      <c r="J221" s="56"/>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row>
    <row r="222" spans="1:107" x14ac:dyDescent="0.4">
      <c r="A222" s="5"/>
      <c r="B222" s="56"/>
      <c r="C222" s="6"/>
      <c r="D222" s="7"/>
      <c r="E222" s="7"/>
      <c r="F222" s="8"/>
      <c r="G222" s="8"/>
      <c r="H222" s="8"/>
      <c r="I222" s="5"/>
      <c r="J222" s="56"/>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row>
    <row r="223" spans="1:107" x14ac:dyDescent="0.4">
      <c r="A223" s="5"/>
      <c r="B223" s="56"/>
      <c r="C223" s="6"/>
      <c r="D223" s="7"/>
      <c r="E223" s="7"/>
      <c r="F223" s="8"/>
      <c r="G223" s="8"/>
      <c r="H223" s="8"/>
      <c r="I223" s="5"/>
      <c r="J223" s="56"/>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row>
    <row r="224" spans="1:107" x14ac:dyDescent="0.4">
      <c r="A224" s="5"/>
      <c r="B224" s="56"/>
      <c r="C224" s="6"/>
      <c r="D224" s="7"/>
      <c r="E224" s="7"/>
      <c r="F224" s="8"/>
      <c r="G224" s="8"/>
      <c r="H224" s="8"/>
      <c r="I224" s="5"/>
      <c r="J224" s="56"/>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row>
    <row r="225" spans="1:107" x14ac:dyDescent="0.4">
      <c r="A225" s="5"/>
      <c r="B225" s="56"/>
      <c r="C225" s="6"/>
      <c r="D225" s="7"/>
      <c r="E225" s="7"/>
      <c r="F225" s="8"/>
      <c r="G225" s="8"/>
      <c r="H225" s="8"/>
      <c r="I225" s="5"/>
      <c r="J225" s="56"/>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row>
    <row r="226" spans="1:107" x14ac:dyDescent="0.4">
      <c r="A226" s="5"/>
      <c r="B226" s="56"/>
      <c r="C226" s="6"/>
      <c r="D226" s="7"/>
      <c r="E226" s="7"/>
      <c r="F226" s="8"/>
      <c r="G226" s="8"/>
      <c r="H226" s="8"/>
      <c r="I226" s="5"/>
      <c r="J226" s="56"/>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row>
    <row r="227" spans="1:107" x14ac:dyDescent="0.4">
      <c r="A227" s="5"/>
      <c r="B227" s="56"/>
      <c r="C227" s="6"/>
      <c r="D227" s="7"/>
      <c r="E227" s="7"/>
      <c r="F227" s="8"/>
      <c r="G227" s="8"/>
      <c r="H227" s="8"/>
      <c r="I227" s="5"/>
      <c r="J227" s="56"/>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row>
    <row r="228" spans="1:107" x14ac:dyDescent="0.4">
      <c r="A228" s="5"/>
      <c r="B228" s="56"/>
      <c r="C228" s="6"/>
      <c r="D228" s="7"/>
      <c r="E228" s="7"/>
      <c r="F228" s="8"/>
      <c r="G228" s="8"/>
      <c r="H228" s="8"/>
      <c r="I228" s="5"/>
      <c r="J228" s="56"/>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row>
    <row r="229" spans="1:107" x14ac:dyDescent="0.4">
      <c r="A229" s="5"/>
      <c r="B229" s="56"/>
      <c r="C229" s="6"/>
      <c r="D229" s="7"/>
      <c r="E229" s="7"/>
      <c r="F229" s="8"/>
      <c r="G229" s="8"/>
      <c r="H229" s="8"/>
      <c r="I229" s="5"/>
      <c r="J229" s="56"/>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row>
    <row r="230" spans="1:107" x14ac:dyDescent="0.4">
      <c r="A230" s="5"/>
      <c r="B230" s="56"/>
      <c r="C230" s="6"/>
      <c r="D230" s="7"/>
      <c r="E230" s="7"/>
      <c r="F230" s="8"/>
      <c r="G230" s="8"/>
      <c r="H230" s="8"/>
      <c r="I230" s="5"/>
      <c r="J230" s="56"/>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row>
  </sheetData>
  <autoFilter ref="A3:J32" xr:uid="{00000000-0009-0000-0000-000006000000}">
    <filterColumn colId="1">
      <filters>
        <filter val="P"/>
        <filter val="S"/>
      </filters>
    </filterColumn>
  </autoFilter>
  <mergeCells count="1">
    <mergeCell ref="A1:J1"/>
  </mergeCells>
  <phoneticPr fontId="4"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8"/>
  <sheetViews>
    <sheetView zoomScale="130" zoomScaleNormal="130" workbookViewId="0">
      <selection activeCell="I12" sqref="I12"/>
    </sheetView>
  </sheetViews>
  <sheetFormatPr defaultRowHeight="12.5" x14ac:dyDescent="0.25"/>
  <cols>
    <col min="1" max="7" width="13.453125" customWidth="1"/>
  </cols>
  <sheetData>
    <row r="1" spans="1:7" ht="22.5" x14ac:dyDescent="0.45">
      <c r="A1" s="73" t="s">
        <v>78</v>
      </c>
      <c r="B1" s="73"/>
      <c r="C1" s="73"/>
      <c r="D1" s="73"/>
      <c r="E1" s="73"/>
      <c r="F1" s="73"/>
      <c r="G1" s="73"/>
    </row>
    <row r="2" spans="1:7" ht="14.5" x14ac:dyDescent="0.35">
      <c r="A2" s="74" t="s">
        <v>79</v>
      </c>
      <c r="B2" s="74"/>
      <c r="C2" s="74"/>
      <c r="D2" s="74"/>
      <c r="E2" s="74"/>
      <c r="F2" s="74"/>
      <c r="G2" s="74"/>
    </row>
    <row r="3" spans="1:7" ht="15" thickBot="1" x14ac:dyDescent="0.4">
      <c r="A3" s="45"/>
      <c r="B3" s="46">
        <v>2008</v>
      </c>
      <c r="C3" s="46">
        <v>2012</v>
      </c>
      <c r="D3" s="46">
        <v>2016</v>
      </c>
      <c r="E3" s="46">
        <v>2020</v>
      </c>
      <c r="F3" s="46">
        <v>2024</v>
      </c>
      <c r="G3" s="46">
        <v>2028</v>
      </c>
    </row>
    <row r="4" spans="1:7" ht="13.5" x14ac:dyDescent="0.3">
      <c r="A4" s="47" t="s">
        <v>73</v>
      </c>
      <c r="B4" s="48">
        <v>10.7564706802368</v>
      </c>
      <c r="C4" s="48">
        <v>12.12220287323</v>
      </c>
      <c r="D4" s="48">
        <v>11.6735830307007</v>
      </c>
      <c r="E4" s="48">
        <v>12.5656652450562</v>
      </c>
      <c r="F4" s="48">
        <v>14.364138603210399</v>
      </c>
      <c r="G4" s="48">
        <v>15.2901105880737</v>
      </c>
    </row>
    <row r="5" spans="1:7" ht="13.5" x14ac:dyDescent="0.3">
      <c r="A5" s="47" t="s">
        <v>74</v>
      </c>
      <c r="B5" s="48">
        <v>21.049394607543899</v>
      </c>
      <c r="C5" s="48">
        <v>20.141696929931602</v>
      </c>
      <c r="D5" s="48">
        <v>19.5834560394287</v>
      </c>
      <c r="E5" s="48">
        <v>20.131959915161101</v>
      </c>
      <c r="F5" s="48">
        <v>22.0554714202881</v>
      </c>
      <c r="G5" s="48">
        <v>23.3228759765625</v>
      </c>
    </row>
    <row r="6" spans="1:7" ht="13.5" x14ac:dyDescent="0.3">
      <c r="A6" s="47" t="s">
        <v>75</v>
      </c>
      <c r="B6" s="48">
        <v>23.826904296875</v>
      </c>
      <c r="C6" s="48">
        <v>24.541725158691399</v>
      </c>
      <c r="D6" s="48">
        <v>24.434251785278299</v>
      </c>
      <c r="E6" s="48">
        <v>24.556316375732401</v>
      </c>
      <c r="F6" s="48">
        <v>24.864305496215799</v>
      </c>
      <c r="G6" s="48">
        <v>25.137374877929702</v>
      </c>
    </row>
    <row r="7" spans="1:7" ht="13.5" x14ac:dyDescent="0.3">
      <c r="A7" s="47" t="s">
        <v>76</v>
      </c>
      <c r="B7" s="48">
        <v>8.3367195129394496</v>
      </c>
      <c r="C7" s="48">
        <v>8.5038013458252006</v>
      </c>
      <c r="D7" s="48">
        <v>8.6858358383178693</v>
      </c>
      <c r="E7" s="48">
        <v>9.1438217163085902</v>
      </c>
      <c r="F7" s="48">
        <v>9.1987152099609393</v>
      </c>
      <c r="G7" s="48">
        <v>9.3555088043212908</v>
      </c>
    </row>
    <row r="8" spans="1:7" ht="13.5" x14ac:dyDescent="0.3">
      <c r="A8" s="47" t="s">
        <v>77</v>
      </c>
      <c r="B8" s="48">
        <v>2.5872461795806898</v>
      </c>
      <c r="C8" s="48">
        <v>2.81712865829468</v>
      </c>
      <c r="D8" s="48">
        <v>2.9483325481414799</v>
      </c>
      <c r="E8" s="48">
        <v>2.9483325481414799</v>
      </c>
      <c r="F8" s="48">
        <v>2.94833207130432</v>
      </c>
      <c r="G8" s="48">
        <v>2.9567966461181601</v>
      </c>
    </row>
  </sheetData>
  <mergeCells count="2">
    <mergeCell ref="A1:G1"/>
    <mergeCell ref="A2:G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
  <sheetViews>
    <sheetView zoomScaleNormal="100" workbookViewId="0">
      <selection activeCell="A26" sqref="A26"/>
    </sheetView>
  </sheetViews>
  <sheetFormatPr defaultRowHeight="12.5" x14ac:dyDescent="0.25"/>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zoomScaleNormal="100" workbookViewId="0">
      <selection activeCell="A26" sqref="A26"/>
    </sheetView>
  </sheetViews>
  <sheetFormatPr defaultRowHeight="12.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L36"/>
  <sheetViews>
    <sheetView zoomScaleNormal="100" workbookViewId="0">
      <selection activeCell="J5" sqref="J5"/>
    </sheetView>
  </sheetViews>
  <sheetFormatPr defaultColWidth="9.1796875" defaultRowHeight="13.5" x14ac:dyDescent="0.3"/>
  <cols>
    <col min="1" max="1" width="13.54296875" style="45" bestFit="1" customWidth="1"/>
    <col min="2" max="2" width="12" style="60" customWidth="1"/>
    <col min="3" max="3" width="12" style="45" bestFit="1" customWidth="1"/>
    <col min="4" max="4" width="9.81640625" style="45" customWidth="1"/>
    <col min="5" max="5" width="12.7265625" style="45" customWidth="1"/>
    <col min="6" max="6" width="13.7265625" style="45" customWidth="1"/>
    <col min="7" max="7" width="14.7265625" style="45" customWidth="1"/>
    <col min="8" max="8" width="13.7265625" style="45" customWidth="1"/>
    <col min="9" max="9" width="13.26953125" style="45" customWidth="1"/>
    <col min="10" max="11" width="12.7265625" style="45" customWidth="1"/>
    <col min="12" max="12" width="7.54296875" style="60" customWidth="1"/>
    <col min="13" max="16384" width="9.1796875" style="45"/>
  </cols>
  <sheetData>
    <row r="1" spans="1:12" ht="22.5" x14ac:dyDescent="0.45">
      <c r="A1" s="71" t="s">
        <v>39</v>
      </c>
      <c r="B1" s="71"/>
      <c r="C1" s="71"/>
      <c r="D1" s="71"/>
      <c r="E1" s="71"/>
      <c r="F1" s="71"/>
      <c r="G1" s="71"/>
      <c r="H1" s="71"/>
      <c r="I1" s="71"/>
      <c r="J1" s="71"/>
      <c r="K1" s="71"/>
      <c r="L1" s="71"/>
    </row>
    <row r="4" spans="1:12" ht="50.15" customHeight="1" thickBot="1" x14ac:dyDescent="0.35">
      <c r="A4" s="61" t="s">
        <v>0</v>
      </c>
      <c r="B4" s="69" t="s">
        <v>34</v>
      </c>
      <c r="C4" s="61" t="s">
        <v>46</v>
      </c>
      <c r="D4" s="61" t="s">
        <v>1</v>
      </c>
      <c r="E4" s="61" t="s">
        <v>69</v>
      </c>
      <c r="F4" s="61" t="s">
        <v>70</v>
      </c>
      <c r="G4" s="61" t="s">
        <v>71</v>
      </c>
      <c r="H4" s="61" t="s">
        <v>72</v>
      </c>
      <c r="I4" s="61" t="s">
        <v>2</v>
      </c>
      <c r="J4" s="61" t="s">
        <v>45</v>
      </c>
      <c r="K4" s="61" t="s">
        <v>3</v>
      </c>
      <c r="L4" s="69" t="s">
        <v>40</v>
      </c>
    </row>
    <row r="5" spans="1:12" x14ac:dyDescent="0.3">
      <c r="A5" s="45" t="s">
        <v>6</v>
      </c>
      <c r="B5" s="60" t="s">
        <v>35</v>
      </c>
      <c r="C5" s="59">
        <v>36526</v>
      </c>
      <c r="D5" s="62">
        <v>2000</v>
      </c>
      <c r="E5" s="63">
        <v>15.5</v>
      </c>
      <c r="F5" s="63">
        <v>12</v>
      </c>
      <c r="G5" s="64">
        <f>D5*E5</f>
        <v>31000</v>
      </c>
      <c r="H5" s="64">
        <f>D5*F5</f>
        <v>24000</v>
      </c>
      <c r="I5" s="64">
        <f>H5-G5</f>
        <v>-7000</v>
      </c>
      <c r="J5" s="65">
        <f>I5/G5</f>
        <v>-0.22580645161290322</v>
      </c>
      <c r="K5" s="65">
        <f>H5/$H$35</f>
        <v>3.2096020594946546E-2</v>
      </c>
      <c r="L5" s="70" t="str">
        <f>IF(I5&gt;0,"+","-")</f>
        <v>-</v>
      </c>
    </row>
    <row r="6" spans="1:12" x14ac:dyDescent="0.3">
      <c r="A6" s="45" t="s">
        <v>12</v>
      </c>
      <c r="B6" s="60" t="s">
        <v>38</v>
      </c>
      <c r="C6" s="59">
        <v>36951</v>
      </c>
      <c r="D6" s="62">
        <v>2000</v>
      </c>
      <c r="E6" s="63">
        <v>8.75</v>
      </c>
      <c r="F6" s="63">
        <v>9.75</v>
      </c>
      <c r="G6" s="64">
        <f t="shared" ref="G6:G33" si="0">D6*E6</f>
        <v>17500</v>
      </c>
      <c r="H6" s="64">
        <f t="shared" ref="H6:H33" si="1">D6*F6</f>
        <v>19500</v>
      </c>
      <c r="I6" s="64">
        <f t="shared" ref="I6:I33" si="2">H6-G6</f>
        <v>2000</v>
      </c>
      <c r="J6" s="65">
        <f t="shared" ref="J6:J33" si="3">I6/G6</f>
        <v>0.11428571428571428</v>
      </c>
      <c r="K6" s="65">
        <f t="shared" ref="K6:K33" si="4">H6/$H$35</f>
        <v>2.607801673339407E-2</v>
      </c>
      <c r="L6" s="70" t="str">
        <f t="shared" ref="L6:L33" si="5">IF(I6&gt;0,"+","-")</f>
        <v>+</v>
      </c>
    </row>
    <row r="7" spans="1:12" x14ac:dyDescent="0.3">
      <c r="A7" s="45" t="s">
        <v>22</v>
      </c>
      <c r="B7" s="60" t="s">
        <v>36</v>
      </c>
      <c r="C7" s="59">
        <v>37622</v>
      </c>
      <c r="D7" s="62">
        <v>2000</v>
      </c>
      <c r="E7" s="63">
        <v>15.25</v>
      </c>
      <c r="F7" s="63">
        <v>9.75</v>
      </c>
      <c r="G7" s="64">
        <f t="shared" si="0"/>
        <v>30500</v>
      </c>
      <c r="H7" s="64">
        <f t="shared" si="1"/>
        <v>19500</v>
      </c>
      <c r="I7" s="64">
        <f t="shared" si="2"/>
        <v>-11000</v>
      </c>
      <c r="J7" s="65">
        <f t="shared" si="3"/>
        <v>-0.36065573770491804</v>
      </c>
      <c r="K7" s="65">
        <f t="shared" si="4"/>
        <v>2.607801673339407E-2</v>
      </c>
      <c r="L7" s="70" t="str">
        <f t="shared" si="5"/>
        <v>-</v>
      </c>
    </row>
    <row r="8" spans="1:12" x14ac:dyDescent="0.3">
      <c r="A8" s="45" t="s">
        <v>30</v>
      </c>
      <c r="B8" s="60" t="s">
        <v>38</v>
      </c>
      <c r="C8" s="59">
        <v>38047</v>
      </c>
      <c r="D8" s="62">
        <v>2000</v>
      </c>
      <c r="E8" s="63">
        <v>34.625</v>
      </c>
      <c r="F8" s="63">
        <v>35.375</v>
      </c>
      <c r="G8" s="64">
        <f t="shared" si="0"/>
        <v>69250</v>
      </c>
      <c r="H8" s="64">
        <f t="shared" si="1"/>
        <v>70750</v>
      </c>
      <c r="I8" s="64">
        <f t="shared" si="2"/>
        <v>1500</v>
      </c>
      <c r="J8" s="65">
        <f t="shared" si="3"/>
        <v>2.1660649819494584E-2</v>
      </c>
      <c r="K8" s="65">
        <f t="shared" si="4"/>
        <v>9.4616394045519511E-2</v>
      </c>
      <c r="L8" s="70" t="str">
        <f t="shared" si="5"/>
        <v>+</v>
      </c>
    </row>
    <row r="9" spans="1:12" x14ac:dyDescent="0.3">
      <c r="A9" s="45" t="s">
        <v>5</v>
      </c>
      <c r="B9" s="60" t="s">
        <v>35</v>
      </c>
      <c r="C9" s="59">
        <v>36526</v>
      </c>
      <c r="D9" s="62">
        <v>1500</v>
      </c>
      <c r="E9" s="63">
        <v>37.375</v>
      </c>
      <c r="F9" s="63">
        <v>40.5</v>
      </c>
      <c r="G9" s="64">
        <f t="shared" si="0"/>
        <v>56062.5</v>
      </c>
      <c r="H9" s="64">
        <f t="shared" si="1"/>
        <v>60750</v>
      </c>
      <c r="I9" s="64">
        <f t="shared" si="2"/>
        <v>4687.5</v>
      </c>
      <c r="J9" s="65">
        <f t="shared" si="3"/>
        <v>8.3612040133779264E-2</v>
      </c>
      <c r="K9" s="65">
        <f t="shared" si="4"/>
        <v>8.1243052130958449E-2</v>
      </c>
      <c r="L9" s="70" t="str">
        <f t="shared" si="5"/>
        <v>+</v>
      </c>
    </row>
    <row r="10" spans="1:12" x14ac:dyDescent="0.3">
      <c r="A10" s="45" t="s">
        <v>23</v>
      </c>
      <c r="B10" s="60" t="s">
        <v>36</v>
      </c>
      <c r="C10" s="59">
        <v>37653</v>
      </c>
      <c r="D10" s="62">
        <v>1500</v>
      </c>
      <c r="E10" s="63">
        <v>35.75</v>
      </c>
      <c r="F10" s="63">
        <v>44.125</v>
      </c>
      <c r="G10" s="64">
        <f t="shared" si="0"/>
        <v>53625</v>
      </c>
      <c r="H10" s="64">
        <f t="shared" si="1"/>
        <v>66187.5</v>
      </c>
      <c r="I10" s="64">
        <f t="shared" si="2"/>
        <v>12562.5</v>
      </c>
      <c r="J10" s="65">
        <f t="shared" si="3"/>
        <v>0.23426573426573427</v>
      </c>
      <c r="K10" s="65">
        <f t="shared" si="4"/>
        <v>8.8514806797001022E-2</v>
      </c>
      <c r="L10" s="70" t="str">
        <f t="shared" si="5"/>
        <v>+</v>
      </c>
    </row>
    <row r="11" spans="1:12" x14ac:dyDescent="0.3">
      <c r="A11" s="45" t="s">
        <v>4</v>
      </c>
      <c r="B11" s="60" t="s">
        <v>35</v>
      </c>
      <c r="C11" s="59">
        <v>36526</v>
      </c>
      <c r="D11" s="62">
        <v>1000</v>
      </c>
      <c r="E11" s="63">
        <v>5</v>
      </c>
      <c r="F11" s="63">
        <v>7.75</v>
      </c>
      <c r="G11" s="64">
        <f t="shared" si="0"/>
        <v>5000</v>
      </c>
      <c r="H11" s="64">
        <f t="shared" si="1"/>
        <v>7750</v>
      </c>
      <c r="I11" s="64">
        <f t="shared" si="2"/>
        <v>2750</v>
      </c>
      <c r="J11" s="65">
        <f t="shared" si="3"/>
        <v>0.55000000000000004</v>
      </c>
      <c r="K11" s="65">
        <f t="shared" si="4"/>
        <v>1.0364339983784823E-2</v>
      </c>
      <c r="L11" s="70" t="str">
        <f t="shared" si="5"/>
        <v>+</v>
      </c>
    </row>
    <row r="12" spans="1:12" x14ac:dyDescent="0.3">
      <c r="A12" s="45" t="s">
        <v>9</v>
      </c>
      <c r="B12" s="60" t="s">
        <v>36</v>
      </c>
      <c r="C12" s="59">
        <v>36770</v>
      </c>
      <c r="D12" s="62">
        <v>1000</v>
      </c>
      <c r="E12" s="63">
        <v>32.875</v>
      </c>
      <c r="F12" s="63">
        <v>40</v>
      </c>
      <c r="G12" s="64">
        <f t="shared" si="0"/>
        <v>32875</v>
      </c>
      <c r="H12" s="64">
        <f t="shared" si="1"/>
        <v>40000</v>
      </c>
      <c r="I12" s="64">
        <f t="shared" si="2"/>
        <v>7125</v>
      </c>
      <c r="J12" s="65">
        <f t="shared" si="3"/>
        <v>0.21673003802281368</v>
      </c>
      <c r="K12" s="65">
        <f t="shared" si="4"/>
        <v>5.3493367658244251E-2</v>
      </c>
      <c r="L12" s="70" t="str">
        <f t="shared" si="5"/>
        <v>+</v>
      </c>
    </row>
    <row r="13" spans="1:12" x14ac:dyDescent="0.3">
      <c r="A13" s="45" t="s">
        <v>10</v>
      </c>
      <c r="B13" s="60" t="s">
        <v>36</v>
      </c>
      <c r="C13" s="59">
        <v>36892</v>
      </c>
      <c r="D13" s="62">
        <v>1000</v>
      </c>
      <c r="E13" s="63">
        <v>8.5</v>
      </c>
      <c r="F13" s="63">
        <v>9.5</v>
      </c>
      <c r="G13" s="64">
        <f t="shared" si="0"/>
        <v>8500</v>
      </c>
      <c r="H13" s="64">
        <f t="shared" si="1"/>
        <v>9500</v>
      </c>
      <c r="I13" s="64">
        <f t="shared" si="2"/>
        <v>1000</v>
      </c>
      <c r="J13" s="65">
        <f t="shared" si="3"/>
        <v>0.11764705882352941</v>
      </c>
      <c r="K13" s="65">
        <f t="shared" si="4"/>
        <v>1.2704674818833009E-2</v>
      </c>
      <c r="L13" s="70" t="str">
        <f t="shared" si="5"/>
        <v>+</v>
      </c>
    </row>
    <row r="14" spans="1:12" x14ac:dyDescent="0.3">
      <c r="A14" s="45" t="s">
        <v>20</v>
      </c>
      <c r="B14" s="60" t="s">
        <v>35</v>
      </c>
      <c r="C14" s="59">
        <v>37377</v>
      </c>
      <c r="D14" s="62">
        <v>1000</v>
      </c>
      <c r="E14" s="63">
        <v>12.25</v>
      </c>
      <c r="F14" s="63">
        <v>11.875</v>
      </c>
      <c r="G14" s="64">
        <f t="shared" si="0"/>
        <v>12250</v>
      </c>
      <c r="H14" s="64">
        <f t="shared" si="1"/>
        <v>11875</v>
      </c>
      <c r="I14" s="64">
        <f t="shared" si="2"/>
        <v>-375</v>
      </c>
      <c r="J14" s="65">
        <f t="shared" si="3"/>
        <v>-3.0612244897959183E-2</v>
      </c>
      <c r="K14" s="65">
        <f t="shared" si="4"/>
        <v>1.5880843523541261E-2</v>
      </c>
      <c r="L14" s="70" t="str">
        <f t="shared" si="5"/>
        <v>-</v>
      </c>
    </row>
    <row r="15" spans="1:12" x14ac:dyDescent="0.3">
      <c r="A15" s="45" t="s">
        <v>21</v>
      </c>
      <c r="B15" s="60" t="s">
        <v>35</v>
      </c>
      <c r="C15" s="59">
        <v>37409</v>
      </c>
      <c r="D15" s="62">
        <v>1000</v>
      </c>
      <c r="E15" s="63">
        <v>35.5</v>
      </c>
      <c r="F15" s="63">
        <v>44.875</v>
      </c>
      <c r="G15" s="64">
        <f t="shared" si="0"/>
        <v>35500</v>
      </c>
      <c r="H15" s="64">
        <f t="shared" si="1"/>
        <v>44875</v>
      </c>
      <c r="I15" s="64">
        <f t="shared" si="2"/>
        <v>9375</v>
      </c>
      <c r="J15" s="65">
        <f t="shared" si="3"/>
        <v>0.2640845070422535</v>
      </c>
      <c r="K15" s="65">
        <f t="shared" si="4"/>
        <v>6.0012871841592763E-2</v>
      </c>
      <c r="L15" s="70" t="str">
        <f t="shared" si="5"/>
        <v>+</v>
      </c>
    </row>
    <row r="16" spans="1:12" x14ac:dyDescent="0.3">
      <c r="A16" s="45" t="s">
        <v>24</v>
      </c>
      <c r="B16" s="60" t="s">
        <v>38</v>
      </c>
      <c r="C16" s="59">
        <v>37681</v>
      </c>
      <c r="D16" s="62">
        <v>1000</v>
      </c>
      <c r="E16" s="63">
        <v>42</v>
      </c>
      <c r="F16" s="63">
        <v>40.375</v>
      </c>
      <c r="G16" s="64">
        <f t="shared" si="0"/>
        <v>42000</v>
      </c>
      <c r="H16" s="64">
        <f t="shared" si="1"/>
        <v>40375</v>
      </c>
      <c r="I16" s="64">
        <f t="shared" si="2"/>
        <v>-1625</v>
      </c>
      <c r="J16" s="65">
        <f t="shared" si="3"/>
        <v>-3.8690476190476192E-2</v>
      </c>
      <c r="K16" s="65">
        <f t="shared" si="4"/>
        <v>5.3994867980040287E-2</v>
      </c>
      <c r="L16" s="70" t="str">
        <f t="shared" si="5"/>
        <v>-</v>
      </c>
    </row>
    <row r="17" spans="1:12" x14ac:dyDescent="0.3">
      <c r="A17" s="45" t="s">
        <v>29</v>
      </c>
      <c r="B17" s="60" t="s">
        <v>38</v>
      </c>
      <c r="C17" s="59">
        <v>38018</v>
      </c>
      <c r="D17" s="62">
        <v>1000</v>
      </c>
      <c r="E17" s="63">
        <v>35</v>
      </c>
      <c r="F17" s="63">
        <v>36.5</v>
      </c>
      <c r="G17" s="64">
        <f t="shared" si="0"/>
        <v>35000</v>
      </c>
      <c r="H17" s="64">
        <f t="shared" si="1"/>
        <v>36500</v>
      </c>
      <c r="I17" s="64">
        <f t="shared" si="2"/>
        <v>1500</v>
      </c>
      <c r="J17" s="65">
        <f t="shared" si="3"/>
        <v>4.2857142857142858E-2</v>
      </c>
      <c r="K17" s="65">
        <f t="shared" si="4"/>
        <v>4.8812697988147878E-2</v>
      </c>
      <c r="L17" s="70" t="str">
        <f t="shared" si="5"/>
        <v>+</v>
      </c>
    </row>
    <row r="18" spans="1:12" x14ac:dyDescent="0.3">
      <c r="A18" s="45" t="s">
        <v>32</v>
      </c>
      <c r="B18" s="60" t="s">
        <v>38</v>
      </c>
      <c r="C18" s="59">
        <v>38108</v>
      </c>
      <c r="D18" s="62">
        <v>1000</v>
      </c>
      <c r="E18" s="63">
        <v>25</v>
      </c>
      <c r="F18" s="63">
        <v>39.375</v>
      </c>
      <c r="G18" s="64">
        <f t="shared" si="0"/>
        <v>25000</v>
      </c>
      <c r="H18" s="64">
        <f t="shared" si="1"/>
        <v>39375</v>
      </c>
      <c r="I18" s="64">
        <f t="shared" si="2"/>
        <v>14375</v>
      </c>
      <c r="J18" s="65">
        <f t="shared" si="3"/>
        <v>0.57499999999999996</v>
      </c>
      <c r="K18" s="65">
        <f t="shared" si="4"/>
        <v>5.2657533788584183E-2</v>
      </c>
      <c r="L18" s="70" t="str">
        <f t="shared" si="5"/>
        <v>+</v>
      </c>
    </row>
    <row r="19" spans="1:12" x14ac:dyDescent="0.3">
      <c r="A19" s="45" t="s">
        <v>19</v>
      </c>
      <c r="B19" s="60" t="s">
        <v>35</v>
      </c>
      <c r="C19" s="59">
        <v>37347</v>
      </c>
      <c r="D19" s="62">
        <v>750</v>
      </c>
      <c r="E19" s="63">
        <v>25</v>
      </c>
      <c r="F19" s="63">
        <v>21.75</v>
      </c>
      <c r="G19" s="64">
        <f t="shared" si="0"/>
        <v>18750</v>
      </c>
      <c r="H19" s="64">
        <f t="shared" si="1"/>
        <v>16312.5</v>
      </c>
      <c r="I19" s="64">
        <f t="shared" si="2"/>
        <v>-2437.5</v>
      </c>
      <c r="J19" s="65">
        <f t="shared" si="3"/>
        <v>-0.13</v>
      </c>
      <c r="K19" s="65">
        <f t="shared" si="4"/>
        <v>2.1815263998127731E-2</v>
      </c>
      <c r="L19" s="70" t="str">
        <f t="shared" si="5"/>
        <v>-</v>
      </c>
    </row>
    <row r="20" spans="1:12" x14ac:dyDescent="0.3">
      <c r="A20" s="45" t="s">
        <v>28</v>
      </c>
      <c r="B20" s="60" t="s">
        <v>35</v>
      </c>
      <c r="C20" s="59">
        <v>37987</v>
      </c>
      <c r="D20" s="62">
        <v>700</v>
      </c>
      <c r="E20" s="63">
        <v>20.125</v>
      </c>
      <c r="F20" s="63">
        <v>15</v>
      </c>
      <c r="G20" s="64">
        <f t="shared" si="0"/>
        <v>14087.5</v>
      </c>
      <c r="H20" s="64">
        <f t="shared" si="1"/>
        <v>10500</v>
      </c>
      <c r="I20" s="64">
        <f t="shared" si="2"/>
        <v>-3587.5</v>
      </c>
      <c r="J20" s="65">
        <f t="shared" si="3"/>
        <v>-0.25465838509316768</v>
      </c>
      <c r="K20" s="65">
        <f t="shared" si="4"/>
        <v>1.4042009010289114E-2</v>
      </c>
      <c r="L20" s="70" t="str">
        <f t="shared" si="5"/>
        <v>-</v>
      </c>
    </row>
    <row r="21" spans="1:12" x14ac:dyDescent="0.3">
      <c r="A21" s="45" t="s">
        <v>7</v>
      </c>
      <c r="B21" s="60" t="s">
        <v>37</v>
      </c>
      <c r="C21" s="59">
        <v>36708</v>
      </c>
      <c r="D21" s="62">
        <v>500</v>
      </c>
      <c r="E21" s="63">
        <v>95.125</v>
      </c>
      <c r="F21" s="63">
        <v>98.125</v>
      </c>
      <c r="G21" s="64">
        <f t="shared" si="0"/>
        <v>47562.5</v>
      </c>
      <c r="H21" s="64">
        <f t="shared" si="1"/>
        <v>49062.5</v>
      </c>
      <c r="I21" s="64">
        <f t="shared" si="2"/>
        <v>1500</v>
      </c>
      <c r="J21" s="65">
        <f t="shared" si="3"/>
        <v>3.1537450722733243E-2</v>
      </c>
      <c r="K21" s="65">
        <f t="shared" si="4"/>
        <v>6.5612958768315216E-2</v>
      </c>
      <c r="L21" s="70" t="str">
        <f t="shared" si="5"/>
        <v>+</v>
      </c>
    </row>
    <row r="22" spans="1:12" x14ac:dyDescent="0.3">
      <c r="A22" s="45" t="s">
        <v>11</v>
      </c>
      <c r="B22" s="60" t="s">
        <v>35</v>
      </c>
      <c r="C22" s="59">
        <v>36923</v>
      </c>
      <c r="D22" s="62">
        <v>500</v>
      </c>
      <c r="E22" s="63">
        <v>15.75</v>
      </c>
      <c r="F22" s="63">
        <v>17.5</v>
      </c>
      <c r="G22" s="64">
        <f t="shared" si="0"/>
        <v>7875</v>
      </c>
      <c r="H22" s="64">
        <f t="shared" si="1"/>
        <v>8750</v>
      </c>
      <c r="I22" s="64">
        <f t="shared" si="2"/>
        <v>875</v>
      </c>
      <c r="J22" s="65">
        <f t="shared" si="3"/>
        <v>0.1111111111111111</v>
      </c>
      <c r="K22" s="65">
        <f t="shared" si="4"/>
        <v>1.170167417524093E-2</v>
      </c>
      <c r="L22" s="70" t="str">
        <f t="shared" si="5"/>
        <v>+</v>
      </c>
    </row>
    <row r="23" spans="1:12" x14ac:dyDescent="0.3">
      <c r="A23" s="45" t="s">
        <v>13</v>
      </c>
      <c r="B23" s="60" t="s">
        <v>38</v>
      </c>
      <c r="C23" s="59">
        <v>36982</v>
      </c>
      <c r="D23" s="62">
        <v>500</v>
      </c>
      <c r="E23" s="63">
        <v>75.125</v>
      </c>
      <c r="F23" s="63">
        <v>85.875</v>
      </c>
      <c r="G23" s="64">
        <f t="shared" si="0"/>
        <v>37562.5</v>
      </c>
      <c r="H23" s="64">
        <f t="shared" si="1"/>
        <v>42937.5</v>
      </c>
      <c r="I23" s="64">
        <f t="shared" si="2"/>
        <v>5375</v>
      </c>
      <c r="J23" s="65">
        <f t="shared" si="3"/>
        <v>0.14309484193011648</v>
      </c>
      <c r="K23" s="65">
        <f t="shared" si="4"/>
        <v>5.7421786845646562E-2</v>
      </c>
      <c r="L23" s="70" t="str">
        <f t="shared" si="5"/>
        <v>+</v>
      </c>
    </row>
    <row r="24" spans="1:12" x14ac:dyDescent="0.3">
      <c r="A24" s="45" t="s">
        <v>16</v>
      </c>
      <c r="B24" s="60" t="s">
        <v>38</v>
      </c>
      <c r="C24" s="59">
        <v>37257</v>
      </c>
      <c r="D24" s="62">
        <v>500</v>
      </c>
      <c r="E24" s="63">
        <v>80.5</v>
      </c>
      <c r="F24" s="63">
        <v>90.5</v>
      </c>
      <c r="G24" s="64">
        <f t="shared" si="0"/>
        <v>40250</v>
      </c>
      <c r="H24" s="64">
        <f t="shared" si="1"/>
        <v>45250</v>
      </c>
      <c r="I24" s="64">
        <f t="shared" si="2"/>
        <v>5000</v>
      </c>
      <c r="J24" s="65">
        <f t="shared" si="3"/>
        <v>0.12422360248447205</v>
      </c>
      <c r="K24" s="65">
        <f t="shared" si="4"/>
        <v>6.0514372163388806E-2</v>
      </c>
      <c r="L24" s="70" t="str">
        <f t="shared" si="5"/>
        <v>+</v>
      </c>
    </row>
    <row r="25" spans="1:12" x14ac:dyDescent="0.3">
      <c r="A25" s="45" t="s">
        <v>18</v>
      </c>
      <c r="B25" s="60" t="s">
        <v>36</v>
      </c>
      <c r="C25" s="59">
        <v>37316</v>
      </c>
      <c r="D25" s="62">
        <v>500</v>
      </c>
      <c r="E25" s="63">
        <v>12</v>
      </c>
      <c r="F25" s="63">
        <v>8.5</v>
      </c>
      <c r="G25" s="64">
        <f t="shared" si="0"/>
        <v>6000</v>
      </c>
      <c r="H25" s="64">
        <f t="shared" si="1"/>
        <v>4250</v>
      </c>
      <c r="I25" s="64">
        <f t="shared" si="2"/>
        <v>-1750</v>
      </c>
      <c r="J25" s="65">
        <f t="shared" si="3"/>
        <v>-0.29166666666666669</v>
      </c>
      <c r="K25" s="65">
        <f t="shared" si="4"/>
        <v>5.6836703136884511E-3</v>
      </c>
      <c r="L25" s="70" t="str">
        <f t="shared" si="5"/>
        <v>-</v>
      </c>
    </row>
    <row r="26" spans="1:12" x14ac:dyDescent="0.3">
      <c r="A26" s="45" t="s">
        <v>25</v>
      </c>
      <c r="B26" s="60" t="s">
        <v>36</v>
      </c>
      <c r="C26" s="59">
        <v>37712</v>
      </c>
      <c r="D26" s="62">
        <v>500</v>
      </c>
      <c r="E26" s="63">
        <v>25</v>
      </c>
      <c r="F26" s="63">
        <v>30</v>
      </c>
      <c r="G26" s="64">
        <f t="shared" si="0"/>
        <v>12500</v>
      </c>
      <c r="H26" s="64">
        <f t="shared" si="1"/>
        <v>15000</v>
      </c>
      <c r="I26" s="64">
        <f t="shared" si="2"/>
        <v>2500</v>
      </c>
      <c r="J26" s="65">
        <f t="shared" si="3"/>
        <v>0.2</v>
      </c>
      <c r="K26" s="65">
        <f t="shared" si="4"/>
        <v>2.0060012871841594E-2</v>
      </c>
      <c r="L26" s="70" t="str">
        <f t="shared" si="5"/>
        <v>+</v>
      </c>
    </row>
    <row r="27" spans="1:12" x14ac:dyDescent="0.3">
      <c r="A27" s="45" t="s">
        <v>27</v>
      </c>
      <c r="B27" s="60" t="s">
        <v>36</v>
      </c>
      <c r="C27" s="59">
        <v>37773</v>
      </c>
      <c r="D27" s="62">
        <v>500</v>
      </c>
      <c r="E27" s="63">
        <v>38.875</v>
      </c>
      <c r="F27" s="63">
        <v>45.375</v>
      </c>
      <c r="G27" s="64">
        <f t="shared" si="0"/>
        <v>19437.5</v>
      </c>
      <c r="H27" s="64">
        <f t="shared" si="1"/>
        <v>22687.5</v>
      </c>
      <c r="I27" s="64">
        <f t="shared" si="2"/>
        <v>3250</v>
      </c>
      <c r="J27" s="65">
        <f t="shared" si="3"/>
        <v>0.16720257234726688</v>
      </c>
      <c r="K27" s="65">
        <f t="shared" si="4"/>
        <v>3.0340769468660409E-2</v>
      </c>
      <c r="L27" s="70" t="str">
        <f t="shared" si="5"/>
        <v>+</v>
      </c>
    </row>
    <row r="28" spans="1:12" x14ac:dyDescent="0.3">
      <c r="A28" s="45" t="s">
        <v>31</v>
      </c>
      <c r="B28" s="60" t="s">
        <v>35</v>
      </c>
      <c r="C28" s="59">
        <v>38078</v>
      </c>
      <c r="D28" s="62">
        <v>500</v>
      </c>
      <c r="E28" s="63">
        <v>28.5</v>
      </c>
      <c r="F28" s="63">
        <v>32</v>
      </c>
      <c r="G28" s="64">
        <f t="shared" si="0"/>
        <v>14250</v>
      </c>
      <c r="H28" s="64">
        <f t="shared" si="1"/>
        <v>16000</v>
      </c>
      <c r="I28" s="64">
        <f t="shared" si="2"/>
        <v>1750</v>
      </c>
      <c r="J28" s="65">
        <f t="shared" si="3"/>
        <v>0.12280701754385964</v>
      </c>
      <c r="K28" s="65">
        <f t="shared" si="4"/>
        <v>2.1397347063297698E-2</v>
      </c>
      <c r="L28" s="70" t="str">
        <f t="shared" si="5"/>
        <v>+</v>
      </c>
    </row>
    <row r="29" spans="1:12" x14ac:dyDescent="0.3">
      <c r="A29" s="45" t="s">
        <v>26</v>
      </c>
      <c r="B29" s="60" t="s">
        <v>36</v>
      </c>
      <c r="C29" s="59">
        <v>37742</v>
      </c>
      <c r="D29" s="62">
        <v>250</v>
      </c>
      <c r="E29" s="63">
        <v>28.125</v>
      </c>
      <c r="F29" s="63">
        <v>25.875</v>
      </c>
      <c r="G29" s="64">
        <f t="shared" si="0"/>
        <v>7031.25</v>
      </c>
      <c r="H29" s="64">
        <f t="shared" si="1"/>
        <v>6468.75</v>
      </c>
      <c r="I29" s="64">
        <f t="shared" si="2"/>
        <v>-562.5</v>
      </c>
      <c r="J29" s="65">
        <f t="shared" si="3"/>
        <v>-0.08</v>
      </c>
      <c r="K29" s="65">
        <f t="shared" si="4"/>
        <v>8.650880550981687E-3</v>
      </c>
      <c r="L29" s="70" t="str">
        <f t="shared" si="5"/>
        <v>-</v>
      </c>
    </row>
    <row r="30" spans="1:12" x14ac:dyDescent="0.3">
      <c r="A30" s="45" t="s">
        <v>8</v>
      </c>
      <c r="B30" s="60" t="s">
        <v>35</v>
      </c>
      <c r="C30" s="59">
        <v>36739</v>
      </c>
      <c r="D30" s="62">
        <v>100</v>
      </c>
      <c r="E30" s="63">
        <v>27.75</v>
      </c>
      <c r="F30" s="63">
        <v>30.75</v>
      </c>
      <c r="G30" s="64">
        <f t="shared" si="0"/>
        <v>2775</v>
      </c>
      <c r="H30" s="64">
        <f t="shared" si="1"/>
        <v>3075</v>
      </c>
      <c r="I30" s="64">
        <f t="shared" si="2"/>
        <v>300</v>
      </c>
      <c r="J30" s="65">
        <f t="shared" si="3"/>
        <v>0.10810810810810811</v>
      </c>
      <c r="K30" s="65">
        <f t="shared" si="4"/>
        <v>4.1123026387275266E-3</v>
      </c>
      <c r="L30" s="70" t="str">
        <f t="shared" si="5"/>
        <v>+</v>
      </c>
    </row>
    <row r="31" spans="1:12" x14ac:dyDescent="0.3">
      <c r="A31" s="45" t="s">
        <v>14</v>
      </c>
      <c r="B31" s="60" t="s">
        <v>36</v>
      </c>
      <c r="C31" s="59">
        <v>37012</v>
      </c>
      <c r="D31" s="62">
        <v>100</v>
      </c>
      <c r="E31" s="63">
        <v>29.25</v>
      </c>
      <c r="F31" s="63">
        <v>35</v>
      </c>
      <c r="G31" s="64">
        <f t="shared" si="0"/>
        <v>2925</v>
      </c>
      <c r="H31" s="64">
        <f t="shared" si="1"/>
        <v>3500</v>
      </c>
      <c r="I31" s="64">
        <f t="shared" si="2"/>
        <v>575</v>
      </c>
      <c r="J31" s="65">
        <f t="shared" si="3"/>
        <v>0.19658119658119658</v>
      </c>
      <c r="K31" s="65">
        <f t="shared" si="4"/>
        <v>4.6806696700963718E-3</v>
      </c>
      <c r="L31" s="70" t="str">
        <f t="shared" si="5"/>
        <v>+</v>
      </c>
    </row>
    <row r="32" spans="1:12" x14ac:dyDescent="0.3">
      <c r="A32" s="45" t="s">
        <v>15</v>
      </c>
      <c r="B32" s="60" t="s">
        <v>36</v>
      </c>
      <c r="C32" s="59">
        <v>37043</v>
      </c>
      <c r="D32" s="62">
        <v>100</v>
      </c>
      <c r="E32" s="63">
        <v>15.25</v>
      </c>
      <c r="F32" s="63">
        <v>5.25</v>
      </c>
      <c r="G32" s="64">
        <f t="shared" si="0"/>
        <v>1525</v>
      </c>
      <c r="H32" s="64">
        <f t="shared" si="1"/>
        <v>525</v>
      </c>
      <c r="I32" s="64">
        <f t="shared" si="2"/>
        <v>-1000</v>
      </c>
      <c r="J32" s="65">
        <f t="shared" si="3"/>
        <v>-0.65573770491803274</v>
      </c>
      <c r="K32" s="65">
        <f t="shared" si="4"/>
        <v>7.021004505144557E-4</v>
      </c>
      <c r="L32" s="70" t="str">
        <f t="shared" si="5"/>
        <v>-</v>
      </c>
    </row>
    <row r="33" spans="1:12" x14ac:dyDescent="0.3">
      <c r="A33" s="45" t="s">
        <v>17</v>
      </c>
      <c r="B33" s="60" t="s">
        <v>38</v>
      </c>
      <c r="C33" s="59">
        <v>37288</v>
      </c>
      <c r="D33" s="62">
        <v>100</v>
      </c>
      <c r="E33" s="63">
        <v>115.625</v>
      </c>
      <c r="F33" s="63">
        <v>125</v>
      </c>
      <c r="G33" s="64">
        <f t="shared" si="0"/>
        <v>11562.5</v>
      </c>
      <c r="H33" s="64">
        <f t="shared" si="1"/>
        <v>12500</v>
      </c>
      <c r="I33" s="64">
        <f t="shared" si="2"/>
        <v>937.5</v>
      </c>
      <c r="J33" s="65">
        <f t="shared" si="3"/>
        <v>8.1081081081081086E-2</v>
      </c>
      <c r="K33" s="65">
        <f t="shared" si="4"/>
        <v>1.6716677393201328E-2</v>
      </c>
      <c r="L33" s="70" t="str">
        <f t="shared" si="5"/>
        <v>+</v>
      </c>
    </row>
    <row r="35" spans="1:12" ht="14" thickBot="1" x14ac:dyDescent="0.35">
      <c r="F35" s="45" t="s">
        <v>33</v>
      </c>
      <c r="G35" s="67">
        <f t="shared" ref="G35:I35" si="6">SUM(G5:G34)</f>
        <v>698156.25</v>
      </c>
      <c r="H35" s="67">
        <f t="shared" si="6"/>
        <v>747756.25</v>
      </c>
      <c r="I35" s="67">
        <f t="shared" si="6"/>
        <v>49600</v>
      </c>
      <c r="J35" s="66"/>
      <c r="K35" s="68">
        <f>SUM(K5:K34)</f>
        <v>1</v>
      </c>
    </row>
    <row r="36" spans="1:12" ht="14" thickTop="1" x14ac:dyDescent="0.3"/>
  </sheetData>
  <mergeCells count="1">
    <mergeCell ref="A1:L1"/>
  </mergeCells>
  <phoneticPr fontId="0" type="noConversion"/>
  <pageMargins left="0.75" right="0.75" top="1" bottom="1" header="0.5" footer="0.5"/>
  <pageSetup scale="83" fitToHeight="0" orientation="landscape" horizontalDpi="300" verticalDpi="300" r:id="rId1"/>
  <headerFooter alignWithMargins="0">
    <oddHeader>&amp;RTom Kleen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1</vt:i4>
      </vt:variant>
    </vt:vector>
  </HeadingPairs>
  <TitlesOfParts>
    <vt:vector size="9" baseType="lpstr">
      <vt:lpstr>Fun</vt:lpstr>
      <vt:lpstr>DB1</vt:lpstr>
      <vt:lpstr>DB2</vt:lpstr>
      <vt:lpstr>DB3</vt:lpstr>
      <vt:lpstr>Chart</vt:lpstr>
      <vt:lpstr>Sheet1 Instructions</vt:lpstr>
      <vt:lpstr>Sheet 1 Instructions, cont.</vt:lpstr>
      <vt:lpstr>Sheet1</vt:lpstr>
      <vt:lpstr>Chart1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Sonu</dc:creator>
  <cp:lastModifiedBy>Jose, Sonu</cp:lastModifiedBy>
  <cp:lastPrinted>2017-12-08T13:38:28Z</cp:lastPrinted>
  <dcterms:created xsi:type="dcterms:W3CDTF">1998-02-12T16:05:14Z</dcterms:created>
  <dcterms:modified xsi:type="dcterms:W3CDTF">2024-09-07T20:17:15Z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231426208</vt:i4>
  </property>
  <property fmtid="{D5CDD505-2E9C-101B-9397-08002B2CF9AE}" pid="3" name="_EmailSubject">
    <vt:lpwstr>Review and practice test for final</vt:lpwstr>
  </property>
  <property fmtid="{D5CDD505-2E9C-101B-9397-08002B2CF9AE}" pid="4" name="_AuthorEmail">
    <vt:lpwstr>kleen@briarcliff.edu</vt:lpwstr>
  </property>
  <property fmtid="{D5CDD505-2E9C-101B-9397-08002B2CF9AE}" pid="5" name="_AuthorEmailDisplayName">
    <vt:lpwstr>Kleen, Tom</vt:lpwstr>
  </property>
  <property fmtid="{D5CDD505-2E9C-101B-9397-08002B2CF9AE}" pid="6" name="_ReviewingToolsShownOnce">
    <vt:lpwstr/>
  </property>
</Properties>
</file>